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5621"/>
</workbook>
</file>

<file path=xl/calcChain.xml><?xml version="1.0" encoding="utf-8"?>
<calcChain xmlns="http://schemas.openxmlformats.org/spreadsheetml/2006/main">
  <c r="F72" i="1" l="1"/>
  <c r="E72" i="1"/>
  <c r="D29" i="1"/>
  <c r="D24" i="1"/>
  <c r="D14" i="1"/>
  <c r="D9" i="1"/>
  <c r="D6" i="1"/>
  <c r="C29" i="1"/>
  <c r="C14" i="1"/>
  <c r="C6" i="1"/>
  <c r="C9" i="1"/>
  <c r="C24" i="1"/>
  <c r="E70" i="1"/>
  <c r="F70"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1"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1"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C101" i="1" s="1"/>
  <c r="C117" i="1" s="1"/>
  <c r="C33" i="1"/>
  <c r="B24" i="1"/>
  <c r="B29" i="1"/>
  <c r="B14" i="1"/>
  <c r="B9" i="1"/>
  <c r="B33" i="1"/>
  <c r="B6" i="1"/>
  <c r="D97" i="1"/>
  <c r="D100" i="1" s="1"/>
  <c r="D116" i="1"/>
  <c r="B97" i="1"/>
  <c r="B100" i="1" s="1"/>
  <c r="B101" i="1" s="1"/>
  <c r="B117" i="1" s="1"/>
  <c r="B116" i="1"/>
  <c r="F24" i="1"/>
  <c r="E24" i="1"/>
  <c r="F29" i="1"/>
  <c r="F6" i="1"/>
  <c r="E9" i="1"/>
  <c r="F9" i="1"/>
  <c r="E6" i="1"/>
  <c r="E29" i="1"/>
  <c r="F14" i="1"/>
  <c r="D33" i="1"/>
  <c r="F33" i="1" s="1"/>
  <c r="E14" i="1"/>
  <c r="E97" i="1"/>
  <c r="F97" i="1"/>
  <c r="E116" i="1"/>
  <c r="F116" i="1"/>
  <c r="E100" i="1" l="1"/>
  <c r="D101" i="1"/>
  <c r="F100" i="1"/>
  <c r="E33" i="1"/>
  <c r="D117" i="1" l="1"/>
  <c r="F101" i="1"/>
  <c r="E101" i="1"/>
  <c r="E117" i="1" l="1"/>
  <c r="F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<sst xmlns="http://schemas.openxmlformats.org/spreadsheetml/2006/main" count="120" uniqueCount="120">
  <si>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</si>
  <si>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</si>
  <si>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</si>
  <si>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</si>
  <si>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</si>
  <si>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</si>
  <si>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</si>
  <si>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</si>
  <si>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</si>
  <si>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</si>
  <si>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</si>
  <si>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</si>
  <si>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</si>
  <si>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</si>
  <si>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</si>
  <si>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</si>
  <si>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</si>
  <si>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</si>
  <si>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</si>
  <si>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</si>
  <si>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</si>
  <si>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</si>
  <si>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</si>
  <si>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</si>
  <si>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</si>
  <si>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</si>
  <si>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</si>
  <si>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</si>
  <si>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</si>
  <si>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</si>
  <si>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</si>
  <si>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</si>
  <si>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</si>
  <si>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</si>
  <si>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</si>
  <si>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</si>
  <si>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</si>
  <si>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</si>
  <si>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</si>
  <si>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</si>
  <si>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</si>
  <si>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</si>
  <si>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</si>
  <si>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</si>
  <si>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</si>
  <si>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</si>
  <si>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</si>
  <si>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</si>
  <si>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</si>
  <si>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</si>
  <si>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</si>
  <si>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</si>
  <si>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</si>
  <si>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</si>
  <si>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</si>
  <si>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</si>
  <si>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</si>
  <si>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</si>
  <si>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</si>
  <si>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</si>
  <si>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</si>
  <si>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</si>
  <si>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</si>
  <si>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</si>
  <si>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</si>
  <si>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</si>
  <si>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</si>
  <si>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</si>
  <si>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</si>
  <si>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</si>
  <si>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</si>
  <si>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</si>
  <si>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</si>
  <si>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</si>
  <si>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</si>
  <si>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</si>
  <si>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</si>
  <si>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</si>
  <si>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</si>
  <si>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</si>
  <si>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</si>
  <si>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</si>
  <si>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</si>
  <si>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</si>
  <si>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</si>
  <si>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</si>
  <si>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</si>
  <si>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</si>
  <si>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</si>
  <si>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</si>
  <si>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</si>
  <si>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</si>
  <si>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</si>
  <si>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</si>
  <si>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</si>
  <si>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</si>
  <si>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</si>
  <si>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</si>
  <si>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</si>
  <si>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</si>
  <si>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</si>
  <si>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</si>
  <si>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</si>
  <si>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</si>
  <si>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</si>
  <si>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</si>
  <si>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</si>
  <si>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</si>
  <si>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</si>
  <si>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</si>
  <si>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</si>
  <si>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</si>
  <si>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</si>
  <si>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</si>
  <si>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</si>
  <si>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</si>
  <si>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</si>
  <si>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 xml:space="preserve">Исполнение консолидированного бюджета МО «Ульяновский район» за январь-июнь 2022 года </t>
  </si>
  <si>
    <t>План за январь- июнь 2022 г. (тыс. руб.)</t>
  </si>
  <si>
    <t>Исполнено за январь-июнь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</si>
</sst>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A98" sqref="A98:A99"/>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117</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93" x14ac:dyDescent="0.2">
      <c r="A4" s="3"/>
      <c r="B4" s="19" t="s">
        <v>112</v>
      </c>
      <c r="C4" s="3" t="s">
        <v>118</v>
      </c>
      <c r="D4" s="3" t="s">
        <v>119</v>
      </c>
      <c r="E4" s="18" t="s">
        <v>0</v>
      </c>
      <c r="F4" s="3" t="s">
        <v>43</v>
      </c>
    </row>
    <row r="5" spans="1:9" ht="27" x14ac:dyDescent="0.2">
      <c r="A5" s="3" t="s">
        <v>1</v>
      </c>
      <c r="B5" s="1"/>
      <c r="C5" s="1"/>
      <c r="D5" s="1"/>
      <c r="E5" s="13"/>
      <c r="F5" s="2"/>
    </row>
    <row r="6" spans="1:9" ht="27" x14ac:dyDescent="0.2">
      <c r="A6" s="10" t="s">
        <v>2</v>
      </c>
      <c r="B6" s="11">
        <f>B7</f>
        <v>92791</v>
      </c>
      <c r="C6" s="11">
        <f>C7</f>
        <v>38512.5</v>
      </c>
      <c r="D6" s="11">
        <f>D7</f>
        <v>39764</v>
      </c>
      <c r="E6" s="11">
        <f>D6/C6*100</f>
        <v>103.24959428756897</v>
      </c>
      <c r="F6" s="11">
        <f>D6-C6</f>
        <v>1251.5</v>
      </c>
      <c r="G6" s="24"/>
      <c r="H6" s="24"/>
      <c r="I6" s="6"/>
    </row>
    <row r="7" spans="1:9" ht="27.75" x14ac:dyDescent="0.2">
      <c r="A7" s="4" t="s">
        <v>3</v>
      </c>
      <c r="B7" s="16">
        <v>92791</v>
      </c>
      <c r="C7" s="46">
        <v>38512.5</v>
      </c>
      <c r="D7" s="46">
        <v>39764</v>
      </c>
      <c r="E7" s="11">
        <f t="shared" ref="E7:E58" si="0">D7/C7*100</f>
        <v>103.24959428756897</v>
      </c>
      <c r="F7" s="11">
        <f t="shared" ref="F7:F58" si="1">D7-C7</f>
        <v>1251.5</v>
      </c>
      <c r="G7" s="24"/>
      <c r="H7" s="24"/>
      <c r="I7" s="6"/>
    </row>
    <row r="8" spans="1:9" ht="27" x14ac:dyDescent="0.2">
      <c r="A8" s="12" t="s">
        <v>57</v>
      </c>
      <c r="B8" s="22">
        <v>22203.3</v>
      </c>
      <c r="C8" s="47">
        <v>12041</v>
      </c>
      <c r="D8" s="47">
        <v>13257.7</v>
      </c>
      <c r="E8" s="11">
        <f t="shared" si="0"/>
        <v>110.10464247155551</v>
      </c>
      <c r="F8" s="11">
        <f t="shared" si="1"/>
        <v>1216.7000000000007</v>
      </c>
      <c r="G8" s="24"/>
      <c r="H8" s="24"/>
      <c r="I8" s="6"/>
    </row>
    <row r="9" spans="1:9" ht="27" x14ac:dyDescent="0.2">
      <c r="A9" s="10" t="s">
        <v>4</v>
      </c>
      <c r="B9" s="11">
        <f>B10+B11+B12+B13</f>
        <v>32405.100000000002</v>
      </c>
      <c r="C9" s="11">
        <f>C10+C11+C12+C13</f>
        <v>14801.4</v>
      </c>
      <c r="D9" s="11">
        <f>D10+D11+D12+D13</f>
        <v>14781.199999999999</v>
      </c>
      <c r="E9" s="11">
        <f t="shared" si="0"/>
        <v>99.863526423176182</v>
      </c>
      <c r="F9" s="11">
        <f t="shared" si="1"/>
        <v>-20.200000000000728</v>
      </c>
      <c r="G9" s="24"/>
      <c r="H9" s="24"/>
      <c r="I9" s="6"/>
    </row>
    <row r="10" spans="1:9" ht="27.75" x14ac:dyDescent="0.2">
      <c r="A10" s="15" t="s">
        <v>73</v>
      </c>
      <c r="B10" s="21">
        <v>24165</v>
      </c>
      <c r="C10" s="21">
        <v>10900</v>
      </c>
      <c r="D10" s="21">
        <v>11201.1</v>
      </c>
      <c r="E10" s="11">
        <f t="shared" si="0"/>
        <v>102.76238532110091</v>
      </c>
      <c r="F10" s="11">
        <f t="shared" si="1"/>
        <v>301.10000000000036</v>
      </c>
      <c r="G10" s="24"/>
      <c r="H10" s="24"/>
      <c r="I10" s="6"/>
    </row>
    <row r="11" spans="1:9" ht="46.5" x14ac:dyDescent="0.2">
      <c r="A11" s="4" t="s">
        <v>5</v>
      </c>
      <c r="B11" s="16"/>
      <c r="C11" s="16"/>
      <c r="D11" s="16">
        <v>38</v>
      </c>
      <c r="E11" s="11" t="e">
        <f t="shared" si="0"/>
        <v>#DIV/0!</v>
      </c>
      <c r="F11" s="11">
        <f t="shared" si="1"/>
        <v>38</v>
      </c>
      <c r="G11" s="24"/>
      <c r="H11" s="24"/>
      <c r="I11" s="6"/>
    </row>
    <row r="12" spans="1:9" ht="46.5" x14ac:dyDescent="0.2">
      <c r="A12" s="4" t="s">
        <v>55</v>
      </c>
      <c r="B12" s="16">
        <v>3111.4</v>
      </c>
      <c r="C12" s="16">
        <v>2511.4</v>
      </c>
      <c r="D12" s="16">
        <v>2773.7</v>
      </c>
      <c r="E12" s="11">
        <f t="shared" si="0"/>
        <v>110.44437365612805</v>
      </c>
      <c r="F12" s="11">
        <f t="shared" si="1"/>
        <v>262.29999999999973</v>
      </c>
      <c r="G12" s="24"/>
      <c r="H12" s="24"/>
      <c r="I12" s="6"/>
    </row>
    <row r="13" spans="1:9" ht="27.75" x14ac:dyDescent="0.2">
      <c r="A13" s="4" t="s">
        <v>6</v>
      </c>
      <c r="B13" s="16">
        <v>5128.7</v>
      </c>
      <c r="C13" s="16">
        <v>1390</v>
      </c>
      <c r="D13" s="16">
        <v>768.4</v>
      </c>
      <c r="E13" s="11">
        <f t="shared" si="0"/>
        <v>55.280575539568346</v>
      </c>
      <c r="F13" s="11">
        <f t="shared" si="1"/>
        <v>-621.6</v>
      </c>
      <c r="G13" s="24"/>
      <c r="H13" s="24"/>
      <c r="I13" s="6"/>
    </row>
    <row r="14" spans="1:9" ht="27" x14ac:dyDescent="0.2">
      <c r="A14" s="10" t="s">
        <v>7</v>
      </c>
      <c r="B14" s="11">
        <f>B15+B16</f>
        <v>35600</v>
      </c>
      <c r="C14" s="11">
        <f>C15+C16</f>
        <v>7406.6</v>
      </c>
      <c r="D14" s="11">
        <f>D15+D16</f>
        <v>7452.7</v>
      </c>
      <c r="E14" s="11">
        <f t="shared" si="0"/>
        <v>100.62241784354494</v>
      </c>
      <c r="F14" s="11">
        <f t="shared" si="1"/>
        <v>46.099999999999454</v>
      </c>
      <c r="G14" s="24"/>
      <c r="H14" s="24"/>
      <c r="I14" s="6"/>
    </row>
    <row r="15" spans="1:9" ht="27.75" x14ac:dyDescent="0.2">
      <c r="A15" s="4" t="s">
        <v>8</v>
      </c>
      <c r="B15" s="16">
        <v>8300</v>
      </c>
      <c r="C15" s="16">
        <v>975.6</v>
      </c>
      <c r="D15" s="16">
        <v>1044.7</v>
      </c>
      <c r="E15" s="11">
        <f t="shared" si="0"/>
        <v>107.08282082820828</v>
      </c>
      <c r="F15" s="11">
        <f t="shared" si="1"/>
        <v>69.100000000000023</v>
      </c>
      <c r="G15" s="24"/>
      <c r="H15" s="24"/>
      <c r="I15" s="6"/>
    </row>
    <row r="16" spans="1:9" ht="27.75" x14ac:dyDescent="0.2">
      <c r="A16" s="4" t="s">
        <v>9</v>
      </c>
      <c r="B16" s="16">
        <v>27300</v>
      </c>
      <c r="C16" s="16">
        <v>6431</v>
      </c>
      <c r="D16" s="16">
        <v>6408</v>
      </c>
      <c r="E16" s="11">
        <f t="shared" si="0"/>
        <v>99.642357331674702</v>
      </c>
      <c r="F16" s="11">
        <f t="shared" si="1"/>
        <v>-23</v>
      </c>
      <c r="G16" s="24"/>
      <c r="H16" s="24"/>
      <c r="I16" s="6"/>
    </row>
    <row r="17" spans="1:9" ht="27" x14ac:dyDescent="0.2">
      <c r="A17" s="7" t="s">
        <v>10</v>
      </c>
      <c r="B17" s="20">
        <v>5611</v>
      </c>
      <c r="C17" s="20">
        <v>1873</v>
      </c>
      <c r="D17" s="20">
        <v>1956.9</v>
      </c>
      <c r="E17" s="11">
        <f t="shared" si="0"/>
        <v>104.47944474105712</v>
      </c>
      <c r="F17" s="11">
        <f t="shared" si="1"/>
        <v>83.900000000000091</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9976.7999999999993</v>
      </c>
      <c r="C23" s="20">
        <v>4138</v>
      </c>
      <c r="D23" s="20">
        <v>3816.9</v>
      </c>
      <c r="E23" s="11">
        <f t="shared" si="0"/>
        <v>92.240212663122279</v>
      </c>
      <c r="F23" s="11">
        <f t="shared" si="1"/>
        <v>-321.09999999999991</v>
      </c>
      <c r="G23" s="24"/>
      <c r="H23" s="24"/>
      <c r="I23" s="6"/>
    </row>
    <row r="24" spans="1:9" ht="27" x14ac:dyDescent="0.2">
      <c r="A24" s="10" t="s">
        <v>17</v>
      </c>
      <c r="B24" s="11">
        <f>B25</f>
        <v>1900</v>
      </c>
      <c r="C24" s="11">
        <f>C25</f>
        <v>1900</v>
      </c>
      <c r="D24" s="11">
        <f>D25</f>
        <v>1990.8</v>
      </c>
      <c r="E24" s="11">
        <f t="shared" si="0"/>
        <v>104.77894736842106</v>
      </c>
      <c r="F24" s="11">
        <f t="shared" si="1"/>
        <v>90.799999999999955</v>
      </c>
      <c r="G24" s="24"/>
      <c r="H24" s="24"/>
      <c r="I24" s="6"/>
    </row>
    <row r="25" spans="1:9" ht="27" x14ac:dyDescent="0.2">
      <c r="A25" s="4" t="s">
        <v>18</v>
      </c>
      <c r="B25" s="22">
        <v>1900</v>
      </c>
      <c r="C25" s="22">
        <v>1900</v>
      </c>
      <c r="D25" s="22">
        <v>1990.8</v>
      </c>
      <c r="E25" s="11">
        <f t="shared" si="0"/>
        <v>104.77894736842106</v>
      </c>
      <c r="F25" s="11">
        <f t="shared" si="1"/>
        <v>90.799999999999955</v>
      </c>
      <c r="G25" s="24"/>
      <c r="H25" s="24"/>
      <c r="I25" s="6"/>
    </row>
    <row r="26" spans="1:9" ht="46.5" x14ac:dyDescent="0.2">
      <c r="A26" s="12" t="s">
        <v>19</v>
      </c>
      <c r="B26" s="22">
        <v>36167.199999999997</v>
      </c>
      <c r="C26" s="22">
        <v>19150.8</v>
      </c>
      <c r="D26" s="22">
        <v>20207.3</v>
      </c>
      <c r="E26" s="11">
        <f t="shared" si="0"/>
        <v>105.51674081500512</v>
      </c>
      <c r="F26" s="11">
        <f t="shared" si="1"/>
        <v>1056.5</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440</v>
      </c>
      <c r="D28" s="20">
        <v>474.3</v>
      </c>
      <c r="E28" s="11">
        <f t="shared" si="0"/>
        <v>107.79545454545453</v>
      </c>
      <c r="F28" s="11">
        <f t="shared" si="1"/>
        <v>34.300000000000011</v>
      </c>
      <c r="G28" s="24"/>
      <c r="H28" s="24"/>
      <c r="I28" s="6"/>
    </row>
    <row r="29" spans="1:9" ht="27" x14ac:dyDescent="0.2">
      <c r="A29" s="7" t="s">
        <v>22</v>
      </c>
      <c r="B29" s="20">
        <f>B31</f>
        <v>100</v>
      </c>
      <c r="C29" s="20">
        <f>C31</f>
        <v>30</v>
      </c>
      <c r="D29" s="20">
        <f>D30+D31</f>
        <v>817.6</v>
      </c>
      <c r="E29" s="11">
        <f t="shared" si="0"/>
        <v>2725.3333333333335</v>
      </c>
      <c r="F29" s="11">
        <f t="shared" si="1"/>
        <v>787.6</v>
      </c>
      <c r="G29" s="24"/>
      <c r="H29" s="24"/>
      <c r="I29" s="6"/>
    </row>
    <row r="30" spans="1:9" ht="46.5" x14ac:dyDescent="0.2">
      <c r="A30" s="4" t="s">
        <v>23</v>
      </c>
      <c r="B30" s="20"/>
      <c r="C30" s="20"/>
      <c r="D30" s="20">
        <v>25.2</v>
      </c>
      <c r="E30" s="11" t="e">
        <f t="shared" si="0"/>
        <v>#DIV/0!</v>
      </c>
      <c r="F30" s="11">
        <f t="shared" si="1"/>
        <v>25.2</v>
      </c>
      <c r="G30" s="24"/>
      <c r="H30" s="24"/>
      <c r="I30" s="6"/>
    </row>
    <row r="31" spans="1:9" ht="46.5" x14ac:dyDescent="0.2">
      <c r="A31" s="4" t="s">
        <v>24</v>
      </c>
      <c r="B31" s="16">
        <v>100</v>
      </c>
      <c r="C31" s="16">
        <v>30</v>
      </c>
      <c r="D31" s="16">
        <v>792.4</v>
      </c>
      <c r="E31" s="11">
        <f t="shared" si="0"/>
        <v>2641.3333333333335</v>
      </c>
      <c r="F31" s="11">
        <f t="shared" si="1"/>
        <v>762.4</v>
      </c>
      <c r="G31" s="24"/>
      <c r="H31" s="24"/>
      <c r="I31" s="6"/>
    </row>
    <row r="32" spans="1:9" ht="46.5" x14ac:dyDescent="0.2">
      <c r="A32" s="7" t="s">
        <v>25</v>
      </c>
      <c r="B32" s="22">
        <v>12580</v>
      </c>
      <c r="C32" s="22">
        <v>5407.8</v>
      </c>
      <c r="D32" s="22">
        <v>7077.8</v>
      </c>
      <c r="E32" s="11">
        <f t="shared" si="0"/>
        <v>130.88131957542808</v>
      </c>
      <c r="F32" s="11">
        <f t="shared" si="1"/>
        <v>1670</v>
      </c>
      <c r="G32" s="24"/>
      <c r="H32" s="24"/>
      <c r="I32" s="6"/>
    </row>
    <row r="33" spans="1:23" s="5" customFormat="1" ht="27" x14ac:dyDescent="0.2">
      <c r="A33" s="10" t="s">
        <v>26</v>
      </c>
      <c r="B33" s="11">
        <f>B6+B8+B9+B14+B17+B23+B24+B26+B28+B29+B32</f>
        <v>250204.39999999997</v>
      </c>
      <c r="C33" s="11">
        <f>C6+C8+C9+C14+C17+C23+C24+C26+C28+C29+C32</f>
        <v>105701.1</v>
      </c>
      <c r="D33" s="11">
        <f>D6+D8+D9+D14+D17+D23+D24+D26+D28+D29+D32+D18</f>
        <v>111597.2</v>
      </c>
      <c r="E33" s="11">
        <f t="shared" si="0"/>
        <v>105.57808764525629</v>
      </c>
      <c r="F33" s="11">
        <f t="shared" si="1"/>
        <v>5896.0999999999913</v>
      </c>
      <c r="G33" s="24"/>
      <c r="H33" s="24"/>
      <c r="I33" s="6"/>
      <c r="J33" s="6"/>
      <c r="K33" s="6"/>
      <c r="L33" s="6"/>
      <c r="M33" s="6"/>
      <c r="N33" s="6"/>
      <c r="O33" s="6"/>
      <c r="P33" s="6"/>
      <c r="Q33" s="6"/>
      <c r="R33" s="6"/>
      <c r="S33" s="6"/>
      <c r="T33" s="6"/>
      <c r="U33" s="6"/>
      <c r="V33" s="6"/>
      <c r="W33" s="6"/>
    </row>
    <row r="34" spans="1:23" ht="69.75" x14ac:dyDescent="0.2">
      <c r="A34" s="29" t="s">
        <v>103</v>
      </c>
      <c r="B34" s="21">
        <v>20302.7</v>
      </c>
      <c r="C34" s="21">
        <v>10152</v>
      </c>
      <c r="D34" s="21">
        <v>10152</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409</v>
      </c>
      <c r="D35" s="21">
        <v>409</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92</v>
      </c>
      <c r="B36" s="30">
        <v>1984.2</v>
      </c>
      <c r="C36" s="30">
        <v>751.5</v>
      </c>
      <c r="D36" s="30">
        <v>751.5</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74941</v>
      </c>
      <c r="D38" s="21">
        <v>74941</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108</v>
      </c>
      <c r="B39" s="37">
        <v>126.2</v>
      </c>
      <c r="C39" s="21">
        <v>126.2</v>
      </c>
      <c r="D39" s="21">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96</v>
      </c>
      <c r="B40" s="31">
        <v>16561.400000000001</v>
      </c>
      <c r="C40" s="31">
        <v>8461.2999999999993</v>
      </c>
      <c r="D40" s="31">
        <v>8461.2999999999993</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43.2</v>
      </c>
      <c r="C41" s="21">
        <v>23.6</v>
      </c>
      <c r="D41" s="21">
        <v>23.6</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699</v>
      </c>
      <c r="D42" s="25">
        <v>699</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99</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102</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107</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109</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3411.3</v>
      </c>
      <c r="C47" s="21">
        <v>1863.9</v>
      </c>
      <c r="D47" s="21">
        <v>1863.9</v>
      </c>
      <c r="E47" s="11">
        <f t="shared" si="0"/>
        <v>100</v>
      </c>
      <c r="F47" s="11">
        <f t="shared" si="1"/>
        <v>0</v>
      </c>
      <c r="G47" s="6"/>
      <c r="H47" s="6"/>
      <c r="I47" s="6"/>
      <c r="J47" s="6"/>
      <c r="K47" s="6"/>
      <c r="L47" s="6"/>
      <c r="M47" s="6"/>
      <c r="N47" s="6"/>
      <c r="O47" s="6"/>
      <c r="P47" s="6"/>
      <c r="Q47" s="6"/>
      <c r="R47" s="6"/>
      <c r="S47" s="6"/>
      <c r="T47" s="6"/>
      <c r="U47" s="6"/>
      <c r="V47" s="6"/>
      <c r="W47" s="6"/>
    </row>
    <row r="48" spans="1:23" ht="219.75" customHeight="1" x14ac:dyDescent="0.2">
      <c r="A48" s="15" t="s">
        <v>70</v>
      </c>
      <c r="B48" s="21">
        <v>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89</v>
      </c>
      <c r="B49" s="21">
        <v>73647.7</v>
      </c>
      <c r="C49" s="21">
        <v>24101.5</v>
      </c>
      <c r="D49" s="21">
        <v>24101.5</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93</v>
      </c>
      <c r="B50" s="21">
        <v>960.4</v>
      </c>
      <c r="C50" s="21">
        <v>540.6</v>
      </c>
      <c r="D50" s="21">
        <v>540.6</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47405.2</v>
      </c>
      <c r="C51" s="21">
        <v>12996.6</v>
      </c>
      <c r="D51" s="21">
        <v>12996.6</v>
      </c>
      <c r="E51" s="11">
        <f t="shared" si="0"/>
        <v>100</v>
      </c>
      <c r="F51" s="11">
        <f t="shared" si="1"/>
        <v>0</v>
      </c>
      <c r="G51" s="6"/>
      <c r="H51" s="6"/>
      <c r="I51" s="6"/>
      <c r="J51" s="6"/>
      <c r="K51" s="6"/>
      <c r="L51" s="6"/>
      <c r="M51" s="6"/>
      <c r="N51" s="6"/>
      <c r="O51" s="6"/>
      <c r="P51" s="6"/>
      <c r="Q51" s="6"/>
      <c r="R51" s="6"/>
      <c r="S51" s="6"/>
      <c r="T51" s="6"/>
      <c r="U51" s="6"/>
      <c r="V51" s="6"/>
      <c r="W51" s="6"/>
    </row>
    <row r="52" spans="1:23" ht="93" x14ac:dyDescent="0.2">
      <c r="A52" s="15" t="s">
        <v>91</v>
      </c>
      <c r="B52" s="21">
        <v>87.1</v>
      </c>
      <c r="C52" s="25">
        <v>87.1</v>
      </c>
      <c r="D52" s="25">
        <v>87.1</v>
      </c>
      <c r="E52" s="11">
        <f t="shared" si="0"/>
        <v>100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110</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393.9</v>
      </c>
      <c r="D56" s="21">
        <v>393.9</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95</v>
      </c>
      <c r="B58" s="21">
        <v>67.599999999999994</v>
      </c>
      <c r="C58" s="21">
        <v>15.7</v>
      </c>
      <c r="D58" s="21">
        <v>15.7</v>
      </c>
      <c r="E58" s="11">
        <f t="shared" si="0"/>
        <v>100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0</v>
      </c>
      <c r="D59" s="25">
        <v>0</v>
      </c>
      <c r="E59" s="11" t="e">
        <f t="shared" ref="E59:E89" si="2">D59/C59*100</f>
        <v>#DIV/0!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88</v>
      </c>
      <c r="B60" s="21">
        <v>482.8</v>
      </c>
      <c r="C60" s="21">
        <v>241.5</v>
      </c>
      <c r="D60" s="21">
        <v>241.5</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94</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100</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97</v>
      </c>
      <c r="B63" s="21">
        <v>15883.3</v>
      </c>
      <c r="C63" s="21">
        <v>8723.2000000000007</v>
      </c>
      <c r="D63" s="21">
        <v>8723.2000000000007</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276</v>
      </c>
      <c r="C64" s="21">
        <v>76.5</v>
      </c>
      <c r="D64" s="21">
        <v>76.5</v>
      </c>
      <c r="E64" s="11">
        <f>D64/C64*100</f>
        <v>100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15110.4</v>
      </c>
      <c r="D65" s="21">
        <v>15110.4</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460.8</v>
      </c>
      <c r="D66" s="31">
        <v>460.8</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6870</v>
      </c>
      <c r="D67" s="38">
        <v>6870</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130.9</v>
      </c>
      <c r="D68" s="21">
        <v>130.9</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7336</v>
      </c>
      <c r="C69" s="21">
        <v>6380.9</v>
      </c>
      <c r="D69" s="21">
        <v>6380.9</v>
      </c>
      <c r="E69" s="11">
        <f t="shared" si="2"/>
        <v>100</v>
      </c>
      <c r="F69" s="11">
        <f t="shared" si="3"/>
        <v>0</v>
      </c>
      <c r="G69" s="6"/>
      <c r="H69" s="6"/>
      <c r="I69" s="6"/>
      <c r="J69" s="6"/>
      <c r="K69" s="6"/>
      <c r="L69" s="6"/>
      <c r="M69" s="6"/>
      <c r="N69" s="6"/>
      <c r="O69" s="6"/>
      <c r="P69" s="6"/>
      <c r="Q69" s="6"/>
      <c r="R69" s="6"/>
      <c r="S69" s="6"/>
      <c r="T69" s="6"/>
      <c r="U69" s="6"/>
      <c r="V69" s="6"/>
      <c r="W69" s="6"/>
    </row>
    <row r="70" spans="1:23" ht="77.25" customHeight="1" x14ac:dyDescent="0.2">
      <c r="A70" s="15" t="s">
        <v>111</v>
      </c>
      <c r="B70" s="21">
        <v>0</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27.75" x14ac:dyDescent="0.2">
      <c r="A71" s="15" t="s">
        <v>49</v>
      </c>
      <c r="B71" s="21">
        <v>710.4</v>
      </c>
      <c r="C71" s="21">
        <v>299.5</v>
      </c>
      <c r="D71" s="21">
        <v>299.5</v>
      </c>
      <c r="E71" s="11">
        <f t="shared" si="2"/>
        <v>100</v>
      </c>
      <c r="F71" s="11">
        <f t="shared" si="3"/>
        <v>0</v>
      </c>
      <c r="G71" s="6"/>
      <c r="H71" s="6"/>
      <c r="I71" s="6"/>
      <c r="J71" s="6"/>
      <c r="K71" s="6"/>
      <c r="L71" s="6"/>
      <c r="M71" s="6"/>
      <c r="N71" s="6"/>
      <c r="O71" s="6"/>
      <c r="P71" s="6"/>
      <c r="Q71" s="6"/>
      <c r="R71" s="6"/>
      <c r="S71" s="6"/>
      <c r="T71" s="6"/>
      <c r="U71" s="6"/>
      <c r="V71" s="6"/>
      <c r="W71" s="6"/>
    </row>
    <row r="72" spans="1:23" ht="139.5" x14ac:dyDescent="0.2">
      <c r="A72" s="15" t="s">
        <v>106</v>
      </c>
      <c r="B72" s="21">
        <v>731.8</v>
      </c>
      <c r="C72" s="21">
        <v>731.8</v>
      </c>
      <c r="D72" s="21">
        <v>731.8</v>
      </c>
      <c r="E72" s="11">
        <f>D72/C72*100</f>
        <v>100</v>
      </c>
      <c r="F72" s="11">
        <f>D72-C72</f>
        <v>0</v>
      </c>
      <c r="G72" s="6"/>
      <c r="H72" s="6"/>
      <c r="I72" s="6"/>
      <c r="J72" s="6"/>
      <c r="K72" s="6"/>
      <c r="L72" s="6"/>
      <c r="M72" s="6"/>
      <c r="N72" s="6"/>
      <c r="O72" s="6"/>
      <c r="P72" s="6"/>
      <c r="Q72" s="6"/>
      <c r="R72" s="6"/>
      <c r="S72" s="6"/>
      <c r="T72" s="6"/>
      <c r="U72" s="6"/>
      <c r="V72" s="6"/>
      <c r="W72" s="6"/>
    </row>
    <row r="73" spans="1:23" ht="93" x14ac:dyDescent="0.2">
      <c r="A73" s="15" t="s">
        <v>60</v>
      </c>
      <c r="B73" s="21">
        <v>379.8</v>
      </c>
      <c r="C73" s="21">
        <v>229.8</v>
      </c>
      <c r="D73" s="21">
        <v>229.8</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5059.5</v>
      </c>
      <c r="D74" s="21">
        <v>5059.5</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50237</v>
      </c>
      <c r="C76" s="21">
        <v>30064.2</v>
      </c>
      <c r="D76" s="21">
        <v>30064.2</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241.2</v>
      </c>
      <c r="C77" s="21">
        <v>184.1</v>
      </c>
      <c r="D77" s="21">
        <v>184.1</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113</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90</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278567.40000000002</v>
      </c>
      <c r="C80" s="21">
        <v>173838.8</v>
      </c>
      <c r="D80" s="21">
        <v>173838.8</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115</v>
      </c>
      <c r="B81" s="25">
        <v>3808</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98</v>
      </c>
      <c r="B82" s="39">
        <v>3799.8</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186" x14ac:dyDescent="0.2">
      <c r="A83" s="36" t="s">
        <v>101</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93" x14ac:dyDescent="0.2">
      <c r="A84" s="36" t="s">
        <v>116</v>
      </c>
      <c r="B84" s="25">
        <v>1550</v>
      </c>
      <c r="C84" s="25">
        <v>1550</v>
      </c>
      <c r="D84" s="25">
        <v>1550</v>
      </c>
      <c r="E84" s="11">
        <f t="shared" si="2"/>
        <v>100</v>
      </c>
      <c r="F84" s="11">
        <f t="shared" si="3"/>
        <v>0</v>
      </c>
      <c r="G84" s="44"/>
      <c r="H84" s="6"/>
      <c r="I84" s="6"/>
      <c r="J84" s="6"/>
      <c r="K84" s="6"/>
      <c r="L84" s="6"/>
      <c r="M84" s="6"/>
      <c r="N84" s="6"/>
      <c r="O84" s="6"/>
      <c r="P84" s="6"/>
      <c r="Q84" s="6"/>
      <c r="R84" s="6"/>
      <c r="S84" s="6"/>
      <c r="T84" s="6"/>
      <c r="U84" s="6"/>
      <c r="V84" s="6"/>
      <c r="W84" s="6"/>
    </row>
    <row r="85" spans="1:23" ht="93" x14ac:dyDescent="0.2">
      <c r="A85" s="36" t="s">
        <v>114</v>
      </c>
      <c r="B85" s="25">
        <v>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105</v>
      </c>
      <c r="B86" s="25">
        <v>227.3</v>
      </c>
      <c r="C86" s="25">
        <v>227.3</v>
      </c>
      <c r="D86" s="25">
        <v>227.3</v>
      </c>
      <c r="E86" s="11"/>
      <c r="F86" s="11"/>
      <c r="G86" s="44"/>
      <c r="H86" s="6"/>
      <c r="I86" s="6"/>
      <c r="J86" s="6"/>
      <c r="K86" s="6"/>
      <c r="L86" s="6"/>
      <c r="M86" s="6"/>
      <c r="N86" s="6"/>
      <c r="O86" s="6"/>
      <c r="P86" s="6"/>
      <c r="Q86" s="6"/>
      <c r="R86" s="6"/>
      <c r="S86" s="6"/>
      <c r="T86" s="6"/>
      <c r="U86" s="6"/>
      <c r="V86" s="6"/>
      <c r="W86" s="6"/>
    </row>
    <row r="87" spans="1:23" ht="69.75" x14ac:dyDescent="0.2">
      <c r="A87" s="36" t="s">
        <v>75</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104</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86</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78</v>
      </c>
      <c r="B90" s="27">
        <v>22637.200000000001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79</v>
      </c>
      <c r="B91" s="27">
        <v>90000</v>
      </c>
      <c r="C91" s="27">
        <v>90000</v>
      </c>
      <c r="D91" s="27">
        <v>90000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80</v>
      </c>
      <c r="B92" s="27">
        <v>1950</v>
      </c>
      <c r="C92" s="25">
        <v>988.4</v>
      </c>
      <c r="D92" s="25">
        <v>988.4</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87</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81</v>
      </c>
      <c r="B94" s="27">
        <v>104.3</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82</v>
      </c>
      <c r="B95" s="25">
        <v>2136.1</v>
      </c>
      <c r="C95" s="25">
        <v>1153.7</v>
      </c>
      <c r="D95" s="25">
        <v>1153.7</v>
      </c>
      <c r="E95" s="11">
        <f t="shared" si="4"/>
        <v>100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85</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865000.4</v>
      </c>
      <c r="C97" s="17">
        <f>SUM(C34:C96)</f>
        <v>478610.30000000005</v>
      </c>
      <c r="D97" s="17">
        <f>SUM(D34:D96)</f>
        <v>478610.30000000005</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77</v>
      </c>
      <c r="B98" s="22">
        <v>310.2</v>
      </c>
      <c r="C98" s="28">
        <v>161.19999999999999</v>
      </c>
      <c r="D98" s="28">
        <v>161.19999999999999</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-8230.2000000000007</v>
      </c>
      <c r="D99" s="22">
        <v>-8230.2000000000007</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865310.6</v>
      </c>
      <c r="C100" s="9">
        <f>SUM(C97:C99)</f>
        <v>470541.30000000005</v>
      </c>
      <c r="D100" s="9">
        <f>SUM(D97:D99)</f>
        <v>470541.30000000005</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1115515</v>
      </c>
      <c r="C101" s="9">
        <f>SUM(C100+C33)</f>
        <v>576242.4</v>
      </c>
      <c r="D101" s="9">
        <f>SUM(D100+D33)</f>
        <v>582138.5</v>
      </c>
      <c r="E101" s="11">
        <f t="shared" si="4"/>
        <v>101.02319787644922</v>
      </c>
      <c r="F101" s="11">
        <f t="shared" si="5"/>
        <v>5896.0999999999767</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100060.1</v>
      </c>
      <c r="C103" s="40">
        <v>55254.3</v>
      </c>
      <c r="D103" s="40">
        <v>50634.5</v>
      </c>
      <c r="E103" s="11">
        <f t="shared" si="4"/>
        <v>91.639021759392477</v>
      </c>
      <c r="F103" s="11">
        <f t="shared" si="5"/>
        <v>-4619.8000000000029</v>
      </c>
      <c r="G103" s="23"/>
      <c r="H103" s="6"/>
      <c r="I103" s="6"/>
      <c r="J103" s="6"/>
      <c r="K103" s="6"/>
      <c r="L103" s="6"/>
      <c r="M103" s="6"/>
      <c r="N103" s="6"/>
      <c r="O103" s="6"/>
      <c r="P103" s="6"/>
      <c r="Q103" s="6"/>
      <c r="R103" s="6"/>
      <c r="S103" s="6"/>
      <c r="T103" s="6"/>
      <c r="U103" s="6"/>
      <c r="V103" s="6"/>
      <c r="W103" s="6"/>
    </row>
    <row r="104" spans="1:23" ht="27.75" x14ac:dyDescent="0.3">
      <c r="A104" s="15" t="s">
        <v>32</v>
      </c>
      <c r="B104" s="40">
        <v>1984.2</v>
      </c>
      <c r="C104" s="40">
        <v>825.5</v>
      </c>
      <c r="D104" s="40">
        <v>751.5</v>
      </c>
      <c r="E104" s="11">
        <f t="shared" si="4"/>
        <v>91.035735917625686</v>
      </c>
      <c r="F104" s="11">
        <f t="shared" si="5"/>
        <v>-74</v>
      </c>
      <c r="G104" s="23"/>
      <c r="H104" s="6"/>
      <c r="I104" s="6"/>
      <c r="J104" s="6"/>
      <c r="K104" s="6"/>
      <c r="L104" s="6"/>
      <c r="M104" s="6"/>
      <c r="N104" s="6"/>
      <c r="O104" s="6"/>
      <c r="P104" s="6"/>
      <c r="Q104" s="6"/>
      <c r="R104" s="6"/>
      <c r="S104" s="6"/>
      <c r="T104" s="6"/>
      <c r="U104" s="6"/>
      <c r="V104" s="6"/>
      <c r="W104" s="6"/>
    </row>
    <row r="105" spans="1:23" ht="46.5" x14ac:dyDescent="0.3">
      <c r="A105" s="15" t="s">
        <v>33</v>
      </c>
      <c r="B105" s="40">
        <v>1408</v>
      </c>
      <c r="C105" s="40">
        <v>554</v>
      </c>
      <c r="D105" s="40">
        <v>543</v>
      </c>
      <c r="E105" s="11">
        <f t="shared" si="4"/>
        <v>98.014440433212997</v>
      </c>
      <c r="F105" s="11">
        <f t="shared" si="5"/>
        <v>-11</v>
      </c>
      <c r="G105" s="23"/>
      <c r="H105" s="6"/>
      <c r="I105" s="6"/>
      <c r="J105" s="6"/>
      <c r="K105" s="6"/>
      <c r="L105" s="6"/>
      <c r="M105" s="6"/>
      <c r="N105" s="6"/>
      <c r="O105" s="6"/>
      <c r="P105" s="6"/>
      <c r="Q105" s="6"/>
      <c r="R105" s="6"/>
      <c r="S105" s="6"/>
      <c r="T105" s="6"/>
      <c r="U105" s="6"/>
      <c r="V105" s="6"/>
      <c r="W105" s="6"/>
    </row>
    <row r="106" spans="1:23" ht="27.75" x14ac:dyDescent="0.3">
      <c r="A106" s="15" t="s">
        <v>34</v>
      </c>
      <c r="B106" s="40">
        <v>62848.1</v>
      </c>
      <c r="C106" s="40">
        <v>10372.4</v>
      </c>
      <c r="D106" s="40">
        <v>10234.799999999999</v>
      </c>
      <c r="E106" s="11">
        <f t="shared" si="4"/>
        <v>98.67340249122671</v>
      </c>
      <c r="F106" s="11">
        <f t="shared" si="5"/>
        <v>-137.60000000000036</v>
      </c>
      <c r="G106" s="23"/>
      <c r="H106" s="6"/>
      <c r="I106" s="6"/>
      <c r="J106" s="6"/>
      <c r="K106" s="6"/>
      <c r="L106" s="6"/>
      <c r="M106" s="6"/>
      <c r="N106" s="6"/>
      <c r="O106" s="6"/>
      <c r="P106" s="6"/>
      <c r="Q106" s="6"/>
      <c r="R106" s="6"/>
      <c r="S106" s="6"/>
      <c r="T106" s="6"/>
      <c r="U106" s="6"/>
      <c r="V106" s="6"/>
      <c r="W106" s="6"/>
    </row>
    <row r="107" spans="1:23" ht="27.75" x14ac:dyDescent="0.3">
      <c r="A107" s="15" t="s">
        <v>35</v>
      </c>
      <c r="B107" s="40">
        <v>205459.3</v>
      </c>
      <c r="C107" s="40">
        <v>70729.5</v>
      </c>
      <c r="D107" s="40">
        <v>59979.7</v>
      </c>
      <c r="E107" s="11">
        <f t="shared" si="4"/>
        <v>84.801532599551805</v>
      </c>
      <c r="F107" s="11">
        <f t="shared" si="5"/>
        <v>-10749.800000000003</v>
      </c>
      <c r="G107" s="23"/>
      <c r="H107" s="6"/>
      <c r="I107" s="6"/>
      <c r="J107" s="6"/>
      <c r="K107" s="6"/>
      <c r="L107" s="6"/>
      <c r="M107" s="6"/>
      <c r="N107" s="6"/>
      <c r="O107" s="6"/>
      <c r="P107" s="6"/>
      <c r="Q107" s="6"/>
      <c r="R107" s="6"/>
      <c r="S107" s="6"/>
      <c r="T107" s="6"/>
      <c r="U107" s="6"/>
      <c r="V107" s="6"/>
      <c r="W107" s="6"/>
    </row>
    <row r="108" spans="1:23" ht="27.75" x14ac:dyDescent="0.3">
      <c r="A108" s="15" t="s">
        <v>36</v>
      </c>
      <c r="B108" s="40">
        <v>262.8</v>
      </c>
      <c r="C108" s="40">
        <v>92.8</v>
      </c>
      <c r="D108" s="40">
        <v>92.8</v>
      </c>
      <c r="E108" s="11">
        <f t="shared" si="4"/>
        <v>100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637059.9</v>
      </c>
      <c r="C109" s="40">
        <v>426273</v>
      </c>
      <c r="D109" s="40">
        <v>393458.4</v>
      </c>
      <c r="E109" s="11">
        <f t="shared" si="4"/>
        <v>92.30197549457742</v>
      </c>
      <c r="F109" s="11">
        <f t="shared" si="5"/>
        <v>-32814.599999999977</v>
      </c>
      <c r="G109" s="23"/>
      <c r="H109" s="6"/>
      <c r="I109" s="6"/>
      <c r="J109" s="6"/>
      <c r="K109" s="6"/>
      <c r="L109" s="6"/>
      <c r="M109" s="6"/>
      <c r="N109" s="6"/>
      <c r="O109" s="6"/>
      <c r="P109" s="6"/>
      <c r="Q109" s="6"/>
      <c r="R109" s="6"/>
      <c r="S109" s="6"/>
      <c r="T109" s="6"/>
      <c r="U109" s="6"/>
      <c r="V109" s="6"/>
      <c r="W109" s="6"/>
    </row>
    <row r="110" spans="1:23" ht="46.5" x14ac:dyDescent="0.3">
      <c r="A110" s="15" t="s">
        <v>38</v>
      </c>
      <c r="B110" s="40">
        <v>52257.4</v>
      </c>
      <c r="C110" s="40">
        <v>25639.9</v>
      </c>
      <c r="D110" s="40">
        <v>25308.3</v>
      </c>
      <c r="E110" s="11">
        <f t="shared" si="4"/>
        <v>98.706703224271536</v>
      </c>
      <c r="F110" s="11">
        <f t="shared" si="5"/>
        <v>-331.60000000000218</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3">
      <c r="A112" s="15" t="s">
        <v>39</v>
      </c>
      <c r="B112" s="40">
        <v>58139.7</v>
      </c>
      <c r="C112" s="40">
        <v>28946.7</v>
      </c>
      <c r="D112" s="40">
        <v>26481.599999999999</v>
      </c>
      <c r="E112" s="11">
        <f t="shared" si="4"/>
        <v>91.484003357895716</v>
      </c>
      <c r="F112" s="11">
        <f t="shared" si="5"/>
        <v>-2465.1000000000022</v>
      </c>
      <c r="G112" s="23"/>
      <c r="H112" s="6"/>
      <c r="I112" s="6"/>
      <c r="J112" s="6"/>
      <c r="K112" s="6"/>
      <c r="L112" s="6"/>
      <c r="M112" s="6"/>
      <c r="N112" s="6"/>
      <c r="O112" s="6"/>
      <c r="P112" s="6"/>
      <c r="Q112" s="6"/>
      <c r="R112" s="6"/>
      <c r="S112" s="6"/>
      <c r="T112" s="6"/>
      <c r="U112" s="6"/>
      <c r="V112" s="6"/>
      <c r="W112" s="6"/>
    </row>
    <row r="113" spans="1:23" ht="27.75" x14ac:dyDescent="0.3">
      <c r="A113" s="15" t="s">
        <v>83</v>
      </c>
      <c r="B113" s="40">
        <v>8856.1</v>
      </c>
      <c r="C113" s="40">
        <v>4428.8</v>
      </c>
      <c r="D113" s="40">
        <v>4203.5</v>
      </c>
      <c r="E113" s="11">
        <f t="shared" si="4"/>
        <v>94.912843208092482</v>
      </c>
      <c r="F113" s="11">
        <f t="shared" si="5"/>
        <v>-225.30000000000018</v>
      </c>
      <c r="G113" s="23"/>
      <c r="H113" s="6"/>
      <c r="I113" s="6"/>
      <c r="J113" s="6"/>
      <c r="K113" s="6"/>
      <c r="L113" s="6"/>
      <c r="M113" s="6"/>
      <c r="N113" s="6"/>
      <c r="O113" s="6"/>
      <c r="P113" s="6"/>
      <c r="Q113" s="6"/>
      <c r="R113" s="6"/>
      <c r="S113" s="6"/>
      <c r="T113" s="6"/>
      <c r="U113" s="6"/>
      <c r="V113" s="6"/>
      <c r="W113" s="6"/>
    </row>
    <row r="114" spans="1:23" ht="27.75" x14ac:dyDescent="0.3">
      <c r="A114" s="15" t="s">
        <v>84</v>
      </c>
      <c r="B114" s="40">
        <v>750</v>
      </c>
      <c r="C114" s="40">
        <v>438.7</v>
      </c>
      <c r="D114" s="40">
        <v>368.7</v>
      </c>
      <c r="E114" s="11">
        <f t="shared" si="4"/>
        <v>84.043765671301571</v>
      </c>
      <c r="F114" s="11">
        <f t="shared" si="5"/>
        <v>-70</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1129085.5999999999</v>
      </c>
      <c r="C116" s="9">
        <f>SUM(C103:C115)</f>
        <v>623555.6</v>
      </c>
      <c r="D116" s="9">
        <f>SUM(D103:D115)</f>
        <v>572056.79999999993</v>
      </c>
      <c r="E116" s="11">
        <f t="shared" si="4"/>
        <v>91.741105364140736</v>
      </c>
      <c r="F116" s="11">
        <f t="shared" si="5"/>
        <v>-51498.800000000047</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-13570.59999999986</v>
      </c>
      <c r="C117" s="16">
        <f>SUM(C101-C116)</f>
        <v>-47313.199999999953</v>
      </c>
      <c r="D117" s="16">
        <f>SUM(D101-D116)</f>
        <v>10081.70000000007</v>
      </c>
      <c r="E117" s="11">
        <f t="shared" si="4"/>
        <v>-21.308429782809192</v>
      </c>
      <c r="F117" s="11">
        <f t="shared" si="5"/>
        <v>57394.900000000023</v>
      </c>
      <c r="G117" s="6"/>
      <c r="H117" s="6"/>
      <c r="I117" s="6"/>
      <c r="J117" s="6"/>
      <c r="K117" s="6"/>
      <c r="L117" s="6"/>
      <c r="M117" s="6"/>
      <c r="N117" s="6"/>
      <c r="O117" s="6"/>
      <c r="P117" s="6"/>
      <c r="Q117" s="6"/>
      <c r="R117" s="6"/>
      <c r="S117" s="6"/>
      <c r="T117" s="6"/>
      <c r="U117" s="6"/>
      <c r="V117" s="6"/>
      <c r="W117" s="6"/>
    </row>
    <row r="118" spans="1:23" x14ac:dyDescent="0.2">
      <c r="A118" s="50" t="s">
        <v>76</v>
      </c>
      <c r="B118" s="50"/>
      <c r="C118" s="50"/>
      <c r="D118" s="50"/>
      <c r="E118" s="50"/>
      <c r="F118" s="50"/>
    </row>
    <row r="119" spans="1:23" x14ac:dyDescent="0.2">
      <c r="A119" s="51"/>
      <c r="B119" s="51"/>
      <c r="C119" s="51"/>
      <c r="D119" s="51"/>
      <c r="E119" s="51"/>
      <c r="F119" s="51"/>
    </row>
    <row r="120" spans="1:23" x14ac:dyDescent="0.2">
      <c r="A120" s="51"/>
      <c r="B120" s="51"/>
      <c r="C120" s="51"/>
      <c r="D120" s="51"/>
      <c r="E120" s="51"/>
      <c r="F120" s="51"/>
    </row>
    <row r="121" spans="1:23" x14ac:dyDescent="0.2">
      <c r="A121" s="51"/>
      <c r="B121" s="51"/>
      <c r="C121" s="51"/>
      <c r="D121" s="51"/>
      <c r="E121" s="51"/>
      <c r="F121" s="51"/>
    </row>
    <row r="122" spans="1:23" x14ac:dyDescent="0.2">
      <c r="A122" s="51"/>
      <c r="B122" s="51"/>
      <c r="C122" s="51"/>
      <c r="D122" s="51"/>
      <c r="E122" s="51"/>
      <c r="F122" s="51"/>
    </row>
  </sheetData>
  <autoFilter ref="A4:F4"/>
  <mergeCells count="2">
    <mergeCell ref="A1:F3"/>
    <mergeCell ref="A118:F122"/>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2022-07-08T07:05:28Z</cp:lastPrinted>
  <dcterms:created xsi:type="dcterms:W3CDTF">2010-11-24T10:07:58Z</dcterms:created>
  <dcterms:modified xsi:type="dcterms:W3CDTF">2022-07-08T07:05:31Z</dcterms:modified>
</cp:coreProperties>
</file>