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район!$A$4:$F$120</definedName>
    <definedName name="_xlnm.Print_Area" localSheetId="0">район!$A$1:$F$123</definedName>
  </definedNames>
  <calcPr calcId="145621"/>
</workbook>
</file>

<file path=xl/calcChain.xml><?xml version="1.0" encoding="utf-8"?>
<calcChain xmlns="http://schemas.openxmlformats.org/spreadsheetml/2006/main">
  <c r="D29" i="1" l="1"/>
  <c r="C29" i="1"/>
  <c r="B29" i="1"/>
  <c r="E68" i="1" l="1"/>
  <c r="F68" i="1"/>
  <c r="F88" i="1"/>
  <c r="E88" i="1"/>
  <c r="F87" i="1"/>
  <c r="E87" i="1"/>
  <c r="E12" i="1" l="1"/>
  <c r="B9" i="1" l="1"/>
  <c r="B24" i="1"/>
  <c r="D6" i="1"/>
  <c r="D9" i="1"/>
  <c r="D24" i="1"/>
  <c r="E29" i="1"/>
  <c r="F76" i="1"/>
  <c r="E76" i="1"/>
  <c r="E17" i="1"/>
  <c r="E83" i="1"/>
  <c r="F83" i="1"/>
  <c r="E37" i="1"/>
  <c r="F37" i="1"/>
  <c r="E89" i="1"/>
  <c r="F89" i="1"/>
  <c r="E75" i="1"/>
  <c r="F75" i="1"/>
  <c r="E38" i="1"/>
  <c r="F38" i="1"/>
  <c r="B99" i="1"/>
  <c r="B102" i="1" s="1"/>
  <c r="E90" i="1"/>
  <c r="F90"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9" i="1"/>
  <c r="F70" i="1"/>
  <c r="F71" i="1"/>
  <c r="F72" i="1"/>
  <c r="F73" i="1"/>
  <c r="F74" i="1"/>
  <c r="F77" i="1"/>
  <c r="F78" i="1"/>
  <c r="F79" i="1"/>
  <c r="F80" i="1"/>
  <c r="F81" i="1"/>
  <c r="F82" i="1"/>
  <c r="F84" i="1"/>
  <c r="F85" i="1"/>
  <c r="F86" i="1"/>
  <c r="F91" i="1"/>
  <c r="F92" i="1"/>
  <c r="F93" i="1"/>
  <c r="F94" i="1"/>
  <c r="F95" i="1"/>
  <c r="F96" i="1"/>
  <c r="F97" i="1"/>
  <c r="F98" i="1"/>
  <c r="F100" i="1"/>
  <c r="F101" i="1"/>
  <c r="F104" i="1"/>
  <c r="F105" i="1"/>
  <c r="F106" i="1"/>
  <c r="F107" i="1"/>
  <c r="F108" i="1"/>
  <c r="F109" i="1"/>
  <c r="F110" i="1"/>
  <c r="F111" i="1"/>
  <c r="F112" i="1"/>
  <c r="F113" i="1"/>
  <c r="F114" i="1"/>
  <c r="F115" i="1"/>
  <c r="F116" i="1"/>
  <c r="F117" i="1"/>
  <c r="E7" i="1"/>
  <c r="E8" i="1"/>
  <c r="E10" i="1"/>
  <c r="E11"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9" i="1"/>
  <c r="E70" i="1"/>
  <c r="E71" i="1"/>
  <c r="E72" i="1"/>
  <c r="E73" i="1"/>
  <c r="E74" i="1"/>
  <c r="E77" i="1"/>
  <c r="E78" i="1"/>
  <c r="E79" i="1"/>
  <c r="E80" i="1"/>
  <c r="E81" i="1"/>
  <c r="E82" i="1"/>
  <c r="E84" i="1"/>
  <c r="E85" i="1"/>
  <c r="E86" i="1"/>
  <c r="E91" i="1"/>
  <c r="E92" i="1"/>
  <c r="E93" i="1"/>
  <c r="E94" i="1"/>
  <c r="E95" i="1"/>
  <c r="E96" i="1"/>
  <c r="E97" i="1"/>
  <c r="E98" i="1"/>
  <c r="E100" i="1"/>
  <c r="E101" i="1"/>
  <c r="E104" i="1"/>
  <c r="E105" i="1"/>
  <c r="E106" i="1"/>
  <c r="E107" i="1"/>
  <c r="E108" i="1"/>
  <c r="E109" i="1"/>
  <c r="E110" i="1"/>
  <c r="E111" i="1"/>
  <c r="E112" i="1"/>
  <c r="E113" i="1"/>
  <c r="E114" i="1"/>
  <c r="E115" i="1"/>
  <c r="E116" i="1"/>
  <c r="E117" i="1"/>
  <c r="C118" i="1"/>
  <c r="D118" i="1"/>
  <c r="C99" i="1"/>
  <c r="C102" i="1" s="1"/>
  <c r="C6" i="1"/>
  <c r="F6" i="1" s="1"/>
  <c r="C9" i="1"/>
  <c r="C24" i="1"/>
  <c r="B6" i="1"/>
  <c r="D99" i="1"/>
  <c r="D102" i="1" s="1"/>
  <c r="B118" i="1"/>
  <c r="F29" i="1"/>
  <c r="E6" i="1" l="1"/>
  <c r="B33" i="1"/>
  <c r="B103" i="1" s="1"/>
  <c r="B119" i="1" s="1"/>
  <c r="E9" i="1"/>
  <c r="C33" i="1"/>
  <c r="C103" i="1" s="1"/>
  <c r="C119" i="1" s="1"/>
  <c r="F9" i="1"/>
  <c r="F24" i="1"/>
  <c r="D33" i="1"/>
  <c r="F118" i="1"/>
  <c r="E118" i="1"/>
  <c r="F102" i="1"/>
  <c r="E102" i="1"/>
  <c r="E99" i="1"/>
  <c r="E24" i="1"/>
  <c r="F99" i="1"/>
  <c r="F33" i="1" l="1"/>
  <c r="D103" i="1"/>
  <c r="D119" i="1" s="1"/>
  <c r="E33" i="1"/>
  <c r="E103" i="1" l="1"/>
  <c r="F103" i="1"/>
  <c r="F119" i="1"/>
  <c r="E119" i="1"/>
</calcChain>
</file>

<file path=xl/sharedStrings.xml><?xml version="1.0" encoding="utf-8"?>
<sst xmlns="http://schemas.openxmlformats.org/spreadsheetml/2006/main" count="125" uniqueCount="124">
  <si>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</si>
  <si>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</si>
  <si>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</si>
  <si>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</si>
  <si>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</si>
  <si>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</si>
  <si>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</si>
  <si>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</si>
  <si>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</si>
  <si>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</si>
  <si>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</si>
  <si>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</si>
  <si>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</si>
  <si>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</si>
  <si>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</si>
  <si>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</si>
  <si>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</si>
  <si>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</si>
  <si>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</si>
  <si>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</si>
  <si>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</si>
  <si>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</si>
  <si>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</si>
  <si>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</si>
  <si>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</si>
  <si>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</si>
  <si>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</si>
  <si>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</si>
  <si>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</si>
  <si>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</si>
  <si>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</si>
  <si>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</si>
  <si>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</si>
  <si>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</si>
  <si>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</si>
  <si>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</si>
  <si>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</si>
  <si>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</si>
  <si>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</si>
  <si>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</si>
  <si>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</si>
  <si>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</si>
  <si>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</si>
  <si>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</si>
  <si>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</si>
  <si>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</si>
  <si>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</si>
  <si>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</si>
  <si>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</si>
  <si>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</si>
  <si>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</si>
  <si>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</si>
  <si>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</si>
  <si>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</si>
  <si>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</si>
  <si>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</si>
  <si>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</si>
  <si>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</si>
  <si>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</si>
  <si>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</si>
  <si>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</si>
  <si>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</si>
  <si>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</si>
  <si>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</si>
  <si>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</si>
  <si>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</si>
  <si>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</si>
  <si>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</si>
  <si>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</si>
  <si>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</si>
  <si>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</si>
  <si>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</si>
  <si>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</si>
  <si>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</si>
  <si>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</si>
  <si>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</si>
  <si>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</si>
  <si>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</si>
  <si>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</si>
  <si>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</si>
  <si>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</si>
  <si>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</si>
  <si>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</si>
  <si>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</si>
  <si>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</si>
  <si>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</si>
  <si>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</si>
  <si>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</si>
  <si>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</si>
  <si>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</si>
  <si>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</si>
  <si>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</si>
  <si>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</si>
  <si>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</si>
  <si>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</si>
  <si>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</si>
  <si>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</si>
  <si>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</si>
  <si>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</si>
  <si>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</si>
  <si>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</si>
  <si>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</si>
  <si>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</si>
  <si>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</si>
  <si>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</si>
  <si>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</si>
  <si>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</si>
  <si>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</si>
  <si>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</si>
  <si>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</si>
  <si>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</si>
  <si>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</si>
  <si>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</si>
  <si>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</si>
  <si>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</si>
  <si>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</si>
  <si>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</si>
  <si>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</si>
  <si>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</si>
  <si>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</si>
  <si>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t xml:space="preserve">Исполнение районного бюджета МО «Ульяновский район» за январь-декабрь 2022 года </t>
  </si>
  <si>
    <t>План за январь-декабрь 2022 г. (тыс. руб.)</t>
  </si>
  <si>
    <t>Исполнено за янв- декабрь 2022 г. (тыс. руб.)</t>
  </si>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</sst>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4"/>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B103" sqref="B103"/>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120</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114</v>
      </c>
      <c r="C4" s="8" t="s">
        <v>121</v>
      </c>
      <c r="D4" s="8" t="s">
        <v>122</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62043.3</v>
      </c>
      <c r="C6" s="14">
        <f>C7</f>
        <v>62043.3</v>
      </c>
      <c r="D6" s="14">
        <f>D7</f>
        <v>64943</v>
      </c>
      <c r="E6" s="15">
        <f>D6/C6*100</f>
        <v>104.6736714520343</v>
      </c>
      <c r="F6" s="14">
        <f>D6-C6</f>
        <v>2899.6999999999971</v>
      </c>
      <c r="G6" s="2"/>
      <c r="H6" s="2"/>
      <c r="I6" s="2"/>
      <c r="J6" s="2"/>
      <c r="K6" s="2"/>
      <c r="L6" s="2"/>
    </row>
    <row r="7" spans="1:12" ht="26.25" x14ac:dyDescent="0.2">
      <c r="A7" s="16" t="s">
        <v>3</v>
      </c>
      <c r="B7" s="17">
        <v>62043.3</v>
      </c>
      <c r="C7" s="17">
        <v>62043.3</v>
      </c>
      <c r="D7" s="17">
        <v>64943</v>
      </c>
      <c r="E7" s="15">
        <f t="shared" ref="E7:E60" si="0">D7/C7*100</f>
        <v>104.6736714520343</v>
      </c>
      <c r="F7" s="14">
        <f t="shared" ref="F7:F60" si="1">D7-C7</f>
        <v>2899.6999999999971</v>
      </c>
      <c r="G7" s="2"/>
      <c r="H7" s="2"/>
      <c r="I7" s="2"/>
      <c r="J7" s="2"/>
      <c r="K7" s="2"/>
      <c r="L7" s="2"/>
    </row>
    <row r="8" spans="1:12" ht="26.25" x14ac:dyDescent="0.2">
      <c r="A8" s="18" t="s">
        <v>48</v>
      </c>
      <c r="B8" s="19">
        <v>18649.2</v>
      </c>
      <c r="C8" s="19">
        <v>18649.2</v>
      </c>
      <c r="D8" s="19">
        <v>21520.1</v>
      </c>
      <c r="E8" s="15">
        <f t="shared" si="0"/>
        <v>115.39422602578125</v>
      </c>
      <c r="F8" s="14">
        <f t="shared" si="1"/>
        <v>2870.8999999999978</v>
      </c>
      <c r="G8" s="2"/>
      <c r="H8" s="2"/>
      <c r="I8" s="2"/>
      <c r="J8" s="2"/>
      <c r="K8" s="2"/>
      <c r="L8" s="2"/>
    </row>
    <row r="9" spans="1:12" ht="26.25" x14ac:dyDescent="0.2">
      <c r="A9" s="13" t="s">
        <v>4</v>
      </c>
      <c r="B9" s="14">
        <f>B10+B11+B12+B13</f>
        <v>30579.8</v>
      </c>
      <c r="C9" s="14">
        <f>C10+C11+C12+C13</f>
        <v>30579.8</v>
      </c>
      <c r="D9" s="14">
        <f>D10+D11+D12+D13</f>
        <v>31186.800000000003</v>
      </c>
      <c r="E9" s="15">
        <f t="shared" si="0"/>
        <v>101.98497047070289</v>
      </c>
      <c r="F9" s="14">
        <f t="shared" si="1"/>
        <v>607.00000000000364</v>
      </c>
      <c r="G9" s="2"/>
      <c r="H9" s="2"/>
      <c r="I9" s="2"/>
      <c r="J9" s="2"/>
      <c r="K9" s="2"/>
      <c r="L9" s="2"/>
    </row>
    <row r="10" spans="1:12" ht="26.25" x14ac:dyDescent="0.2">
      <c r="A10" s="18" t="s">
        <v>49</v>
      </c>
      <c r="B10" s="17">
        <v>24150</v>
      </c>
      <c r="C10" s="17">
        <v>24150</v>
      </c>
      <c r="D10" s="17">
        <v>24760</v>
      </c>
      <c r="E10" s="15">
        <f t="shared" si="0"/>
        <v>102.52587991718427</v>
      </c>
      <c r="F10" s="14">
        <f t="shared" si="1"/>
        <v>610</v>
      </c>
      <c r="G10" s="2"/>
      <c r="H10" s="2"/>
      <c r="I10" s="2"/>
      <c r="J10" s="2"/>
      <c r="K10" s="2"/>
      <c r="L10" s="2"/>
    </row>
    <row r="11" spans="1:12" ht="51" x14ac:dyDescent="0.2">
      <c r="A11" s="16" t="s">
        <v>5</v>
      </c>
      <c r="B11" s="17"/>
      <c r="C11" s="17"/>
      <c r="D11" s="17">
        <v>81.7</v>
      </c>
      <c r="E11" s="15" t="e">
        <f t="shared" si="0"/>
        <v>#DIV/0!</v>
      </c>
      <c r="F11" s="14">
        <f t="shared" si="1"/>
        <v>81.7</v>
      </c>
      <c r="G11" s="2"/>
      <c r="H11" s="2"/>
      <c r="I11" s="2"/>
      <c r="J11" s="2"/>
      <c r="K11" s="2"/>
      <c r="L11" s="2"/>
    </row>
    <row r="12" spans="1:12" ht="51" x14ac:dyDescent="0.2">
      <c r="A12" s="16" t="s">
        <v>46</v>
      </c>
      <c r="B12" s="20">
        <v>3980.8</v>
      </c>
      <c r="C12" s="20">
        <v>3980.8</v>
      </c>
      <c r="D12" s="17">
        <v>4671.2</v>
      </c>
      <c r="E12" s="15">
        <f t="shared" si="0"/>
        <v>117.34324758842443</v>
      </c>
      <c r="F12" s="14">
        <f t="shared" si="1"/>
        <v>690.39999999999964</v>
      </c>
      <c r="G12" s="2"/>
      <c r="H12" s="2"/>
      <c r="I12" s="2"/>
      <c r="J12" s="2"/>
      <c r="K12" s="2"/>
      <c r="L12" s="2"/>
    </row>
    <row r="13" spans="1:12" ht="26.25" x14ac:dyDescent="0.2">
      <c r="A13" s="16" t="s">
        <v>6</v>
      </c>
      <c r="B13" s="17">
        <v>2449</v>
      </c>
      <c r="C13" s="17">
        <v>2449</v>
      </c>
      <c r="D13" s="17">
        <v>1673.9</v>
      </c>
      <c r="E13" s="15">
        <f t="shared" si="0"/>
        <v>68.350347080440997</v>
      </c>
      <c r="F13" s="14">
        <f t="shared" si="1"/>
        <v>-775.09999999999991</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3740</v>
      </c>
      <c r="C17" s="21">
        <v>3740</v>
      </c>
      <c r="D17" s="19">
        <v>3778.6</v>
      </c>
      <c r="E17" s="15">
        <f t="shared" si="0"/>
        <v>101.03208556149733</v>
      </c>
      <c r="F17" s="14">
        <f t="shared" si="1"/>
        <v>38.599999999999909</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4787.1000000000004</v>
      </c>
      <c r="C23" s="19">
        <v>4787.1000000000004</v>
      </c>
      <c r="D23" s="19">
        <v>4943.3999999999996</v>
      </c>
      <c r="E23" s="15">
        <f t="shared" si="0"/>
        <v>103.26502475402644</v>
      </c>
      <c r="F23" s="14">
        <f t="shared" si="1"/>
        <v>156.29999999999927</v>
      </c>
      <c r="G23" s="2"/>
      <c r="H23" s="2"/>
      <c r="I23" s="2"/>
      <c r="J23" s="2"/>
      <c r="K23" s="2"/>
      <c r="L23" s="2"/>
    </row>
    <row r="24" spans="1:12" ht="52.5" x14ac:dyDescent="0.2">
      <c r="A24" s="13" t="s">
        <v>17</v>
      </c>
      <c r="B24" s="15">
        <f>B25</f>
        <v>3165</v>
      </c>
      <c r="C24" s="14">
        <f>C25</f>
        <v>3165</v>
      </c>
      <c r="D24" s="14">
        <f>D25</f>
        <v>3200.7</v>
      </c>
      <c r="E24" s="15">
        <f t="shared" si="0"/>
        <v>101.12796208530806</v>
      </c>
      <c r="F24" s="14">
        <f t="shared" si="1"/>
        <v>35.699999999999818</v>
      </c>
      <c r="G24" s="2"/>
      <c r="H24" s="2"/>
      <c r="I24" s="2"/>
      <c r="J24" s="2"/>
      <c r="K24" s="2"/>
      <c r="L24" s="2"/>
    </row>
    <row r="25" spans="1:12" ht="51" x14ac:dyDescent="0.2">
      <c r="A25" s="16" t="s">
        <v>18</v>
      </c>
      <c r="B25" s="20">
        <v>3165</v>
      </c>
      <c r="C25" s="20">
        <v>3165</v>
      </c>
      <c r="D25" s="17">
        <v>3200.7</v>
      </c>
      <c r="E25" s="15">
        <f t="shared" si="0"/>
        <v>101.12796208530806</v>
      </c>
      <c r="F25" s="14">
        <f t="shared" si="1"/>
        <v>35.699999999999818</v>
      </c>
      <c r="G25" s="2"/>
      <c r="H25" s="2"/>
      <c r="I25" s="2"/>
      <c r="J25" s="2"/>
      <c r="K25" s="2"/>
      <c r="L25" s="2"/>
    </row>
    <row r="26" spans="1:12" ht="52.5" x14ac:dyDescent="0.2">
      <c r="A26" s="18" t="s">
        <v>19</v>
      </c>
      <c r="B26" s="21">
        <v>28179.7</v>
      </c>
      <c r="C26" s="21">
        <v>28179.7</v>
      </c>
      <c r="D26" s="21">
        <v>24805.599999999999</v>
      </c>
      <c r="E26" s="15">
        <f t="shared" si="0"/>
        <v>88.026487152098838</v>
      </c>
      <c r="F26" s="14">
        <f t="shared" si="1"/>
        <v>-3374.1000000000022</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890</v>
      </c>
      <c r="C28" s="21">
        <v>890</v>
      </c>
      <c r="D28" s="19">
        <v>892.3</v>
      </c>
      <c r="E28" s="15">
        <f t="shared" si="0"/>
        <v>100.25842696629212</v>
      </c>
      <c r="F28" s="14">
        <f t="shared" si="1"/>
        <v>2.2999999999999545</v>
      </c>
      <c r="G28" s="2"/>
      <c r="H28" s="2"/>
      <c r="I28" s="2"/>
      <c r="J28" s="2"/>
      <c r="K28" s="2"/>
      <c r="L28" s="2"/>
    </row>
    <row r="29" spans="1:12" ht="26.25" x14ac:dyDescent="0.2">
      <c r="A29" s="18" t="s">
        <v>22</v>
      </c>
      <c r="B29" s="19">
        <f>B31</f>
        <v>70</v>
      </c>
      <c r="C29" s="19">
        <f>C31</f>
        <v>70</v>
      </c>
      <c r="D29" s="21">
        <f>D30+D31</f>
        <v>108.80000000000001</v>
      </c>
      <c r="E29" s="15">
        <f t="shared" si="0"/>
        <v>155.42857142857144</v>
      </c>
      <c r="F29" s="14">
        <f t="shared" si="1"/>
        <v>38.800000000000011</v>
      </c>
      <c r="G29" s="2"/>
      <c r="H29" s="2"/>
      <c r="I29" s="2"/>
      <c r="J29" s="2"/>
      <c r="K29" s="2"/>
      <c r="L29" s="2"/>
    </row>
    <row r="30" spans="1:12" ht="51" x14ac:dyDescent="0.2">
      <c r="A30" s="16" t="s">
        <v>23</v>
      </c>
      <c r="B30" s="19"/>
      <c r="C30" s="19"/>
      <c r="D30" s="20">
        <v>42.4</v>
      </c>
      <c r="E30" s="15" t="e">
        <f t="shared" si="0"/>
        <v>#DIV/0!</v>
      </c>
      <c r="F30" s="14">
        <f t="shared" si="1"/>
        <v>42.4</v>
      </c>
      <c r="G30" s="2"/>
      <c r="H30" s="2"/>
      <c r="I30" s="2"/>
      <c r="J30" s="2"/>
      <c r="K30" s="2"/>
      <c r="L30" s="2"/>
    </row>
    <row r="31" spans="1:12" ht="51" x14ac:dyDescent="0.2">
      <c r="A31" s="16" t="s">
        <v>24</v>
      </c>
      <c r="B31" s="17">
        <v>70</v>
      </c>
      <c r="C31" s="17">
        <v>70</v>
      </c>
      <c r="D31" s="17">
        <v>66.400000000000006</v>
      </c>
      <c r="E31" s="15">
        <f t="shared" si="0"/>
        <v>94.857142857142861</v>
      </c>
      <c r="F31" s="14">
        <f t="shared" si="1"/>
        <v>-3.5999999999999943</v>
      </c>
      <c r="G31" s="2"/>
      <c r="H31" s="2"/>
      <c r="I31" s="2"/>
      <c r="J31" s="2"/>
      <c r="K31" s="2"/>
      <c r="L31" s="2"/>
    </row>
    <row r="32" spans="1:12" ht="52.5" x14ac:dyDescent="0.2">
      <c r="A32" s="18" t="s">
        <v>25</v>
      </c>
      <c r="B32" s="19">
        <v>15664.5</v>
      </c>
      <c r="C32" s="19">
        <v>15664.5</v>
      </c>
      <c r="D32" s="19">
        <v>15807.4</v>
      </c>
      <c r="E32" s="15">
        <f t="shared" si="0"/>
        <v>100.91225382233714</v>
      </c>
      <c r="F32" s="14">
        <f t="shared" si="1"/>
        <v>142.89999999999964</v>
      </c>
      <c r="G32" s="2"/>
      <c r="H32" s="2"/>
      <c r="I32" s="2"/>
      <c r="J32" s="2"/>
      <c r="K32" s="2"/>
      <c r="L32" s="2"/>
    </row>
    <row r="33" spans="1:23" s="1" customFormat="1" ht="26.25" x14ac:dyDescent="0.2">
      <c r="A33" s="13" t="s">
        <v>26</v>
      </c>
      <c r="B33" s="14">
        <f>B6+B8+B9+B17+B23+B24+B26+B28+B32+B29</f>
        <v>167768.6</v>
      </c>
      <c r="C33" s="15">
        <f>C6+C8+C9+C17+C23+C24+C26+C28+C32+C29</f>
        <v>167768.6</v>
      </c>
      <c r="D33" s="15">
        <f>D6+D8+D9+D17+D23+D24+D26+D28+D32+D29</f>
        <v>171186.69999999998</v>
      </c>
      <c r="E33" s="15">
        <f t="shared" si="0"/>
        <v>102.03738959495399</v>
      </c>
      <c r="F33" s="14">
        <f t="shared" si="1"/>
        <v>3418.0999999999767</v>
      </c>
      <c r="G33" s="2"/>
      <c r="H33" s="2"/>
      <c r="I33" s="2"/>
      <c r="J33" s="2"/>
      <c r="K33" s="2"/>
      <c r="L33" s="2"/>
      <c r="M33" s="2"/>
      <c r="N33" s="2"/>
      <c r="O33" s="2"/>
      <c r="P33" s="2"/>
      <c r="Q33" s="2"/>
      <c r="R33" s="2"/>
      <c r="S33" s="2"/>
      <c r="T33" s="2"/>
      <c r="U33" s="2"/>
      <c r="V33" s="2"/>
      <c r="W33" s="2"/>
    </row>
    <row r="34" spans="1:23" ht="77.25" x14ac:dyDescent="0.2">
      <c r="A34" s="22" t="s">
        <v>106</v>
      </c>
      <c r="B34" s="20">
        <v>35160.9</v>
      </c>
      <c r="C34" s="20">
        <v>35160.9</v>
      </c>
      <c r="D34" s="20">
        <v>35160.9</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2179.4</v>
      </c>
      <c r="C35" s="20">
        <v>2179.4</v>
      </c>
      <c r="D35" s="20">
        <v>2006.7</v>
      </c>
      <c r="E35" s="15">
        <f t="shared" si="0"/>
        <v>92.075800679085987</v>
      </c>
      <c r="F35" s="14">
        <f t="shared" si="1"/>
        <v>-172.70000000000005</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124966.8</v>
      </c>
      <c r="D37" s="20">
        <v>124966.8</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111</v>
      </c>
      <c r="B38" s="20">
        <v>126.2</v>
      </c>
      <c r="C38" s="20">
        <v>126.2</v>
      </c>
      <c r="D38" s="20">
        <v>126.2</v>
      </c>
      <c r="E38" s="15">
        <f t="shared" si="0"/>
        <v>100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2">
        <v>15945.5</v>
      </c>
      <c r="C39" s="32">
        <v>15945.5</v>
      </c>
      <c r="D39" s="32">
        <v>15846.9</v>
      </c>
      <c r="E39" s="15">
        <f t="shared" si="0"/>
        <v>99.381643723934658</v>
      </c>
      <c r="F39" s="14">
        <f t="shared" si="1"/>
        <v>-98.600000000000364</v>
      </c>
      <c r="G39" s="6"/>
      <c r="H39" s="6"/>
      <c r="I39" s="6"/>
      <c r="J39" s="6"/>
      <c r="K39" s="6"/>
      <c r="L39" s="6"/>
      <c r="M39" s="6"/>
      <c r="N39" s="6"/>
      <c r="O39" s="6"/>
      <c r="P39" s="2"/>
      <c r="Q39" s="2"/>
      <c r="R39" s="2"/>
      <c r="S39" s="2"/>
      <c r="T39" s="2"/>
      <c r="U39" s="2"/>
      <c r="V39" s="2"/>
      <c r="W39" s="2"/>
    </row>
    <row r="40" spans="1:23" ht="142.5" customHeight="1" x14ac:dyDescent="0.2">
      <c r="A40" s="16" t="s">
        <v>59</v>
      </c>
      <c r="B40" s="20">
        <v>6355.8</v>
      </c>
      <c r="C40" s="20">
        <v>6355.8</v>
      </c>
      <c r="D40" s="20">
        <v>6659</v>
      </c>
      <c r="E40" s="15">
        <f t="shared" si="0"/>
        <v>104.77044589194122</v>
      </c>
      <c r="F40" s="14">
        <f t="shared" si="1"/>
        <v>303.19999999999982</v>
      </c>
      <c r="G40" s="7"/>
      <c r="H40" s="6"/>
      <c r="I40" s="6"/>
      <c r="J40" s="6"/>
      <c r="K40" s="6"/>
      <c r="L40" s="6"/>
      <c r="M40" s="6"/>
      <c r="N40" s="6"/>
      <c r="O40" s="6"/>
      <c r="P40" s="2"/>
      <c r="Q40" s="2"/>
      <c r="R40" s="2"/>
      <c r="S40" s="2"/>
      <c r="T40" s="2"/>
      <c r="U40" s="2"/>
      <c r="V40" s="2"/>
      <c r="W40" s="2"/>
    </row>
    <row r="41" spans="1:23" ht="77.25" x14ac:dyDescent="0.2">
      <c r="A41" s="16" t="s">
        <v>60</v>
      </c>
      <c r="B41" s="20">
        <v>17.5</v>
      </c>
      <c r="C41" s="20">
        <v>17.5</v>
      </c>
      <c r="D41" s="20">
        <v>0</v>
      </c>
      <c r="E41" s="15">
        <f t="shared" si="0"/>
        <v>0</v>
      </c>
      <c r="F41" s="14">
        <f t="shared" si="1"/>
        <v>-17.5</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17.5</v>
      </c>
      <c r="D42" s="20">
        <v>0</v>
      </c>
      <c r="E42" s="15">
        <f t="shared" si="0"/>
        <v>0</v>
      </c>
      <c r="F42" s="14">
        <f t="shared" si="1"/>
        <v>-17.5</v>
      </c>
      <c r="G42" s="2"/>
      <c r="H42" s="2"/>
      <c r="I42" s="2"/>
      <c r="J42" s="2"/>
      <c r="K42" s="2"/>
      <c r="L42" s="2"/>
      <c r="M42" s="2"/>
      <c r="N42" s="2"/>
      <c r="O42" s="2"/>
      <c r="P42" s="2"/>
      <c r="Q42" s="2"/>
      <c r="R42" s="2"/>
      <c r="S42" s="2"/>
      <c r="T42" s="2"/>
      <c r="U42" s="2"/>
      <c r="V42" s="2"/>
      <c r="W42" s="2"/>
    </row>
    <row r="43" spans="1:23" ht="77.25" x14ac:dyDescent="0.2">
      <c r="A43" s="16" t="s">
        <v>62</v>
      </c>
      <c r="B43" s="20">
        <v>17.5</v>
      </c>
      <c r="C43" s="20">
        <v>17.5</v>
      </c>
      <c r="D43" s="20">
        <v>0</v>
      </c>
      <c r="E43" s="15">
        <f t="shared" si="0"/>
        <v>0</v>
      </c>
      <c r="F43" s="14">
        <f t="shared" si="1"/>
        <v>-17.5</v>
      </c>
      <c r="G43" s="2"/>
      <c r="H43" s="2"/>
      <c r="I43" s="2"/>
      <c r="J43" s="2"/>
      <c r="K43" s="2"/>
      <c r="L43" s="2"/>
      <c r="M43" s="2"/>
      <c r="N43" s="2"/>
      <c r="O43" s="2"/>
      <c r="P43" s="2"/>
      <c r="Q43" s="2"/>
      <c r="R43" s="2"/>
      <c r="S43" s="2"/>
      <c r="T43" s="2"/>
      <c r="U43" s="2"/>
      <c r="V43" s="2"/>
      <c r="W43" s="2"/>
    </row>
    <row r="44" spans="1:23" ht="83.25" customHeight="1" x14ac:dyDescent="0.2">
      <c r="A44" s="16" t="s">
        <v>63</v>
      </c>
      <c r="B44" s="20">
        <v>233.7</v>
      </c>
      <c r="C44" s="20">
        <v>233.7</v>
      </c>
      <c r="D44" s="20">
        <v>0</v>
      </c>
      <c r="E44" s="15">
        <f t="shared" si="0"/>
        <v>0</v>
      </c>
      <c r="F44" s="14">
        <f t="shared" si="1"/>
        <v>-233.7</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17</v>
      </c>
      <c r="D45" s="20">
        <v>0</v>
      </c>
      <c r="E45" s="15">
        <f t="shared" si="0"/>
        <v>0</v>
      </c>
      <c r="F45" s="14">
        <f t="shared" si="1"/>
        <v>-17</v>
      </c>
      <c r="G45" s="2"/>
      <c r="H45" s="2"/>
      <c r="I45" s="2"/>
      <c r="J45" s="2"/>
      <c r="K45" s="2"/>
      <c r="L45" s="2"/>
      <c r="M45" s="2"/>
      <c r="N45" s="2"/>
      <c r="O45" s="2"/>
      <c r="P45" s="2"/>
      <c r="Q45" s="2"/>
      <c r="R45" s="2"/>
      <c r="S45" s="2"/>
      <c r="T45" s="2"/>
      <c r="U45" s="2"/>
      <c r="V45" s="2"/>
      <c r="W45" s="2"/>
    </row>
    <row r="46" spans="1:23" ht="129.75" customHeight="1" x14ac:dyDescent="0.2">
      <c r="A46" s="16" t="s">
        <v>65</v>
      </c>
      <c r="B46" s="20">
        <v>47.1</v>
      </c>
      <c r="C46" s="20">
        <v>47.1</v>
      </c>
      <c r="D46" s="20">
        <v>47.1</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1444.5</v>
      </c>
      <c r="C47" s="20">
        <v>1444.5</v>
      </c>
      <c r="D47" s="20">
        <v>1444.5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103</v>
      </c>
      <c r="B49" s="20">
        <v>1562</v>
      </c>
      <c r="C49" s="20">
        <v>1562</v>
      </c>
      <c r="D49" s="20">
        <v>1562</v>
      </c>
      <c r="E49" s="15">
        <f>D49/C49*100</f>
        <v>100</v>
      </c>
      <c r="F49" s="14">
        <f>D49-C49</f>
        <v>0</v>
      </c>
      <c r="G49" s="2"/>
      <c r="H49" s="2"/>
      <c r="I49" s="2"/>
      <c r="J49" s="2"/>
      <c r="K49" s="2"/>
      <c r="L49" s="2"/>
      <c r="M49" s="2"/>
      <c r="N49" s="2"/>
      <c r="O49" s="2"/>
      <c r="P49" s="2"/>
      <c r="Q49" s="2"/>
      <c r="R49" s="2"/>
      <c r="S49" s="2"/>
      <c r="T49" s="2"/>
      <c r="U49" s="2"/>
      <c r="V49" s="2"/>
      <c r="W49" s="2"/>
    </row>
    <row r="50" spans="1:23" ht="153.75" x14ac:dyDescent="0.2">
      <c r="A50" s="24" t="s">
        <v>107</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109</v>
      </c>
      <c r="B51" s="20">
        <v>2400</v>
      </c>
      <c r="C51" s="20">
        <v>2400</v>
      </c>
      <c r="D51" s="20">
        <v>2400</v>
      </c>
      <c r="E51" s="15">
        <f>D51/C51*100</f>
        <v>100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3410</v>
      </c>
      <c r="C52" s="20">
        <v>3410</v>
      </c>
      <c r="D52" s="20">
        <v>3409.9</v>
      </c>
      <c r="E52" s="15">
        <f t="shared" si="0"/>
        <v>99.997067448680355</v>
      </c>
      <c r="F52" s="14">
        <f t="shared" si="1"/>
        <v>-9.9999999999909051E-2</v>
      </c>
      <c r="G52" s="2"/>
      <c r="H52" s="2"/>
      <c r="I52" s="2"/>
      <c r="J52" s="2"/>
      <c r="K52" s="2"/>
      <c r="L52" s="2"/>
      <c r="M52" s="2"/>
      <c r="N52" s="2"/>
      <c r="O52" s="2"/>
      <c r="P52" s="2"/>
      <c r="Q52" s="2"/>
      <c r="R52" s="2"/>
      <c r="S52" s="2"/>
      <c r="T52" s="2"/>
      <c r="U52" s="2"/>
      <c r="V52" s="2"/>
      <c r="W52" s="2"/>
    </row>
    <row r="53" spans="1:23" ht="259.5" customHeight="1" x14ac:dyDescent="0.2">
      <c r="A53" s="16" t="s">
        <v>69</v>
      </c>
      <c r="B53" s="20">
        <v>0</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87.14</v>
      </c>
      <c r="D57" s="20">
        <v>87.1</v>
      </c>
      <c r="E57" s="15">
        <f t="shared" si="0"/>
        <v>99.954096855634603</v>
      </c>
      <c r="F57" s="14">
        <f t="shared" si="1"/>
        <v>-4.0000000000006253E-2</v>
      </c>
      <c r="G57" s="2"/>
      <c r="H57" s="2"/>
      <c r="I57" s="2"/>
      <c r="J57" s="2"/>
      <c r="K57" s="2"/>
      <c r="L57" s="2"/>
      <c r="M57" s="2"/>
      <c r="N57" s="2"/>
      <c r="O57" s="2"/>
      <c r="P57" s="2"/>
      <c r="Q57" s="2"/>
      <c r="R57" s="2"/>
      <c r="S57" s="2"/>
      <c r="T57" s="2"/>
      <c r="U57" s="2"/>
      <c r="V57" s="2"/>
      <c r="W57" s="2"/>
    </row>
    <row r="58" spans="1:23" ht="77.25" x14ac:dyDescent="0.2">
      <c r="A58" s="16" t="s">
        <v>74</v>
      </c>
      <c r="B58" s="20">
        <v>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85.5" customHeight="1" x14ac:dyDescent="0.2">
      <c r="A59" s="16" t="s">
        <v>108</v>
      </c>
      <c r="B59" s="20">
        <v>3786.2</v>
      </c>
      <c r="C59" s="20">
        <v>3786.2</v>
      </c>
      <c r="D59" s="20">
        <v>3786.2</v>
      </c>
      <c r="E59" s="15">
        <f t="shared" si="0"/>
        <v>100</v>
      </c>
      <c r="F59" s="14">
        <f t="shared" si="1"/>
        <v>0</v>
      </c>
      <c r="G59" s="2"/>
      <c r="H59" s="2"/>
      <c r="I59" s="2"/>
      <c r="J59" s="2"/>
      <c r="K59" s="2"/>
      <c r="L59" s="2"/>
      <c r="M59" s="2"/>
      <c r="N59" s="2"/>
      <c r="O59" s="2"/>
      <c r="P59" s="2"/>
      <c r="Q59" s="2"/>
      <c r="R59" s="2"/>
      <c r="S59" s="2"/>
      <c r="T59" s="2"/>
      <c r="U59" s="2"/>
      <c r="V59" s="2"/>
      <c r="W59" s="2"/>
    </row>
    <row r="60" spans="1:23" ht="77.25" x14ac:dyDescent="0.2">
      <c r="A60" s="16" t="s">
        <v>112</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671.2</v>
      </c>
      <c r="C61" s="20">
        <v>671.2</v>
      </c>
      <c r="D61" s="20">
        <v>671.2</v>
      </c>
      <c r="E61" s="15">
        <f t="shared" ref="E61:E90" si="2">D61/C61*100</f>
        <v>100</v>
      </c>
      <c r="F61" s="14">
        <f t="shared" ref="F61:F90"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9</v>
      </c>
      <c r="D62" s="20">
        <v>0</v>
      </c>
      <c r="E62" s="15">
        <f t="shared" si="2"/>
        <v>0</v>
      </c>
      <c r="F62" s="14">
        <f t="shared" si="3"/>
        <v>-9</v>
      </c>
      <c r="G62" s="2"/>
      <c r="H62" s="2"/>
      <c r="I62" s="2"/>
      <c r="J62" s="2"/>
      <c r="K62" s="2"/>
      <c r="L62" s="2"/>
      <c r="M62" s="2"/>
      <c r="N62" s="2"/>
      <c r="O62" s="2"/>
      <c r="P62" s="2"/>
      <c r="Q62" s="2"/>
      <c r="R62" s="2"/>
      <c r="S62" s="2"/>
      <c r="T62" s="2"/>
      <c r="U62" s="2"/>
      <c r="V62" s="2"/>
      <c r="W62" s="2"/>
    </row>
    <row r="63" spans="1:23" ht="183" customHeight="1" x14ac:dyDescent="0.2">
      <c r="A63" s="16" t="s">
        <v>77</v>
      </c>
      <c r="B63" s="20">
        <v>43.6</v>
      </c>
      <c r="C63" s="20">
        <v>43.6</v>
      </c>
      <c r="D63" s="20">
        <v>43.6</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8.1999999999999993</v>
      </c>
      <c r="D64" s="20">
        <v>8.1999999999999993</v>
      </c>
      <c r="E64" s="15">
        <f t="shared" si="2"/>
        <v>100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104</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15883.3</v>
      </c>
      <c r="D67" s="20">
        <v>15883.3</v>
      </c>
      <c r="E67" s="15">
        <f>D67/C67*100</f>
        <v>100</v>
      </c>
      <c r="F67" s="14">
        <f>D67-C67</f>
        <v>0</v>
      </c>
      <c r="G67" s="2"/>
      <c r="H67" s="2"/>
      <c r="I67" s="2"/>
      <c r="J67" s="2"/>
      <c r="K67" s="2"/>
      <c r="L67" s="2"/>
      <c r="M67" s="2"/>
      <c r="N67" s="2"/>
      <c r="O67" s="2"/>
      <c r="P67" s="2"/>
      <c r="Q67" s="2"/>
      <c r="R67" s="2"/>
      <c r="S67" s="2"/>
      <c r="T67" s="2"/>
      <c r="U67" s="2"/>
      <c r="V67" s="2"/>
      <c r="W67" s="2"/>
    </row>
    <row r="68" spans="1:23" ht="57.75" customHeight="1" x14ac:dyDescent="0.2">
      <c r="A68" s="16" t="s">
        <v>119</v>
      </c>
      <c r="B68" s="20">
        <v>95.6</v>
      </c>
      <c r="C68" s="20">
        <v>95.6</v>
      </c>
      <c r="D68" s="20">
        <v>95.6</v>
      </c>
      <c r="E68" s="15">
        <f>D68/C68*100</f>
        <v>100</v>
      </c>
      <c r="F68" s="14">
        <f>D68-C68</f>
        <v>0</v>
      </c>
      <c r="G68" s="2"/>
      <c r="H68" s="2"/>
      <c r="I68" s="2"/>
      <c r="J68" s="2"/>
      <c r="K68" s="2"/>
      <c r="L68" s="2"/>
      <c r="M68" s="2"/>
      <c r="N68" s="2"/>
      <c r="O68" s="2"/>
      <c r="P68" s="2"/>
      <c r="Q68" s="2"/>
      <c r="R68" s="2"/>
      <c r="S68" s="2"/>
      <c r="T68" s="2"/>
      <c r="U68" s="2"/>
      <c r="V68" s="2"/>
      <c r="W68" s="2"/>
    </row>
    <row r="69" spans="1:23" ht="310.5" customHeight="1" x14ac:dyDescent="0.2">
      <c r="A69" s="16" t="s">
        <v>81</v>
      </c>
      <c r="B69" s="20">
        <v>76.5</v>
      </c>
      <c r="C69" s="20">
        <v>76.5</v>
      </c>
      <c r="D69" s="20">
        <v>76.5</v>
      </c>
      <c r="E69" s="15">
        <f t="shared" si="2"/>
        <v>100</v>
      </c>
      <c r="F69" s="14">
        <f t="shared" si="3"/>
        <v>0</v>
      </c>
      <c r="G69" s="2"/>
      <c r="H69" s="2"/>
      <c r="I69" s="2"/>
      <c r="J69" s="2"/>
      <c r="K69" s="2"/>
      <c r="L69" s="2"/>
      <c r="M69" s="2"/>
      <c r="N69" s="2"/>
      <c r="O69" s="2"/>
      <c r="P69" s="2"/>
      <c r="Q69" s="2"/>
      <c r="R69" s="2"/>
      <c r="S69" s="2"/>
      <c r="T69" s="2"/>
      <c r="U69" s="2"/>
      <c r="V69" s="2"/>
      <c r="W69" s="2"/>
    </row>
    <row r="70" spans="1:23" ht="133.5" customHeight="1" x14ac:dyDescent="0.2">
      <c r="A70" s="16" t="s">
        <v>82</v>
      </c>
      <c r="B70" s="20">
        <v>28824.5</v>
      </c>
      <c r="C70" s="20">
        <v>28824.5</v>
      </c>
      <c r="D70" s="20">
        <v>28824.5</v>
      </c>
      <c r="E70" s="15">
        <f t="shared" si="2"/>
        <v>100</v>
      </c>
      <c r="F70" s="14">
        <f t="shared" si="3"/>
        <v>0</v>
      </c>
      <c r="G70" s="2"/>
      <c r="H70" s="2"/>
      <c r="I70" s="2"/>
      <c r="J70" s="2"/>
      <c r="K70" s="2"/>
      <c r="L70" s="2"/>
      <c r="M70" s="2"/>
      <c r="N70" s="2"/>
      <c r="O70" s="2"/>
      <c r="P70" s="2"/>
      <c r="Q70" s="2"/>
      <c r="R70" s="2"/>
      <c r="S70" s="2"/>
      <c r="T70" s="2"/>
      <c r="U70" s="2"/>
      <c r="V70" s="2"/>
      <c r="W70" s="2"/>
    </row>
    <row r="71" spans="1:23" ht="77.25" x14ac:dyDescent="0.2">
      <c r="A71" s="16" t="s">
        <v>83</v>
      </c>
      <c r="B71" s="20">
        <v>980.6</v>
      </c>
      <c r="C71" s="20">
        <v>980.6</v>
      </c>
      <c r="D71" s="32">
        <v>980.7</v>
      </c>
      <c r="E71" s="15">
        <f t="shared" si="2"/>
        <v>100.01019783805833</v>
      </c>
      <c r="F71" s="14">
        <f t="shared" si="3"/>
        <v>0.10000000000002274</v>
      </c>
      <c r="G71" s="2"/>
      <c r="H71" s="2"/>
      <c r="I71" s="2"/>
      <c r="J71" s="2"/>
      <c r="K71" s="2"/>
      <c r="L71" s="2"/>
      <c r="M71" s="2"/>
      <c r="N71" s="2"/>
      <c r="O71" s="2"/>
      <c r="P71" s="2"/>
      <c r="Q71" s="2"/>
      <c r="R71" s="2"/>
      <c r="S71" s="2"/>
      <c r="T71" s="2"/>
      <c r="U71" s="2"/>
      <c r="V71" s="2"/>
      <c r="W71" s="2"/>
    </row>
    <row r="72" spans="1:23" ht="79.5" customHeight="1" x14ac:dyDescent="0.2">
      <c r="A72" s="16" t="s">
        <v>84</v>
      </c>
      <c r="B72" s="20">
        <v>13741.3</v>
      </c>
      <c r="C72" s="20">
        <v>13741.3</v>
      </c>
      <c r="D72" s="20">
        <v>13741.3</v>
      </c>
      <c r="E72" s="15">
        <f t="shared" si="2"/>
        <v>100</v>
      </c>
      <c r="F72" s="14">
        <f t="shared" si="3"/>
        <v>0</v>
      </c>
      <c r="G72" s="2"/>
      <c r="H72" s="2"/>
      <c r="I72" s="2"/>
      <c r="J72" s="2"/>
      <c r="K72" s="2"/>
      <c r="L72" s="2"/>
      <c r="M72" s="2"/>
      <c r="N72" s="2"/>
      <c r="O72" s="2"/>
      <c r="P72" s="2"/>
      <c r="Q72" s="2"/>
      <c r="R72" s="2"/>
      <c r="S72" s="2"/>
      <c r="T72" s="2"/>
      <c r="U72" s="2"/>
      <c r="V72" s="2"/>
      <c r="W72" s="2"/>
    </row>
    <row r="73" spans="1:23" ht="102.75" x14ac:dyDescent="0.2">
      <c r="A73" s="16" t="s">
        <v>85</v>
      </c>
      <c r="B73" s="20">
        <v>261.8</v>
      </c>
      <c r="C73" s="20">
        <v>261.8</v>
      </c>
      <c r="D73" s="33">
        <v>261.8</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86</v>
      </c>
      <c r="B74" s="20">
        <v>9442.6</v>
      </c>
      <c r="C74" s="20">
        <v>9442.6</v>
      </c>
      <c r="D74" s="20">
        <v>9442.6</v>
      </c>
      <c r="E74" s="15">
        <f t="shared" si="2"/>
        <v>100</v>
      </c>
      <c r="F74" s="14">
        <f t="shared" si="3"/>
        <v>0</v>
      </c>
      <c r="G74" s="2"/>
      <c r="H74" s="2"/>
      <c r="I74" s="2"/>
      <c r="J74" s="2"/>
      <c r="K74" s="2"/>
      <c r="L74" s="2"/>
      <c r="M74" s="2"/>
      <c r="N74" s="2"/>
      <c r="O74" s="2"/>
      <c r="P74" s="2"/>
      <c r="Q74" s="2"/>
      <c r="R74" s="2"/>
      <c r="S74" s="2"/>
      <c r="T74" s="2"/>
      <c r="U74" s="2"/>
      <c r="V74" s="2"/>
      <c r="W74" s="2"/>
    </row>
    <row r="75" spans="1:23" ht="77.25" x14ac:dyDescent="0.2">
      <c r="A75" s="16" t="s">
        <v>113</v>
      </c>
      <c r="B75" s="20">
        <v>0</v>
      </c>
      <c r="C75" s="20">
        <v>0</v>
      </c>
      <c r="D75" s="20">
        <v>0</v>
      </c>
      <c r="E75" s="15" t="e">
        <f t="shared" si="2"/>
        <v>#DIV/0!</v>
      </c>
      <c r="F75" s="14">
        <f t="shared" si="3"/>
        <v>0</v>
      </c>
      <c r="G75" s="2"/>
      <c r="H75" s="2"/>
      <c r="I75" s="2"/>
      <c r="J75" s="2"/>
      <c r="K75" s="2"/>
      <c r="L75" s="2"/>
      <c r="M75" s="2"/>
      <c r="N75" s="2"/>
      <c r="O75" s="2"/>
      <c r="P75" s="2"/>
      <c r="Q75" s="2"/>
      <c r="R75" s="2"/>
      <c r="S75" s="2"/>
      <c r="T75" s="2"/>
      <c r="U75" s="2"/>
      <c r="V75" s="2"/>
      <c r="W75" s="2"/>
    </row>
    <row r="76" spans="1:23" ht="52.5" x14ac:dyDescent="0.2">
      <c r="A76" s="16" t="s">
        <v>87</v>
      </c>
      <c r="B76" s="20">
        <v>558.79999999999995</v>
      </c>
      <c r="C76" s="20">
        <v>558.79999999999995</v>
      </c>
      <c r="D76" s="20">
        <v>558.70000000000005</v>
      </c>
      <c r="E76" s="15">
        <f>D76/C76*100</f>
        <v>99.982104509663586</v>
      </c>
      <c r="F76" s="14">
        <f>D76-C76</f>
        <v>-9.9999999999909051E-2</v>
      </c>
      <c r="G76" s="2"/>
      <c r="H76" s="2"/>
      <c r="I76" s="2"/>
      <c r="J76" s="2"/>
      <c r="K76" s="2"/>
      <c r="L76" s="2"/>
      <c r="M76" s="2"/>
      <c r="N76" s="2"/>
      <c r="O76" s="2"/>
      <c r="P76" s="2"/>
      <c r="Q76" s="2"/>
      <c r="R76" s="2"/>
      <c r="S76" s="2"/>
      <c r="T76" s="2"/>
      <c r="U76" s="2"/>
      <c r="V76" s="2"/>
      <c r="W76" s="2"/>
    </row>
    <row r="77" spans="1:23" ht="183" customHeight="1" x14ac:dyDescent="0.2">
      <c r="A77" s="16" t="s">
        <v>105</v>
      </c>
      <c r="B77" s="20">
        <v>731.8</v>
      </c>
      <c r="C77" s="20">
        <v>731.8</v>
      </c>
      <c r="D77" s="20">
        <v>731.8</v>
      </c>
      <c r="E77" s="15">
        <f t="shared" si="2"/>
        <v>100</v>
      </c>
      <c r="F77" s="14">
        <f t="shared" si="3"/>
        <v>0</v>
      </c>
      <c r="G77" s="2"/>
      <c r="H77" s="2"/>
      <c r="I77" s="2"/>
      <c r="J77" s="2"/>
      <c r="K77" s="2"/>
      <c r="L77" s="2"/>
      <c r="M77" s="2"/>
      <c r="N77" s="2"/>
      <c r="O77" s="2"/>
      <c r="P77" s="2"/>
      <c r="Q77" s="2"/>
      <c r="R77" s="2"/>
      <c r="S77" s="2"/>
      <c r="T77" s="2"/>
      <c r="U77" s="2"/>
      <c r="V77" s="2"/>
      <c r="W77" s="2"/>
    </row>
    <row r="78" spans="1:23" ht="105.75" customHeight="1" x14ac:dyDescent="0.2">
      <c r="A78" s="16" t="s">
        <v>88</v>
      </c>
      <c r="B78" s="20">
        <v>379.8</v>
      </c>
      <c r="C78" s="20">
        <v>379.8</v>
      </c>
      <c r="D78" s="20">
        <v>379.8</v>
      </c>
      <c r="E78" s="15">
        <f t="shared" si="2"/>
        <v>100</v>
      </c>
      <c r="F78" s="14">
        <f t="shared" si="3"/>
        <v>0</v>
      </c>
      <c r="G78" s="2"/>
      <c r="H78" s="2"/>
      <c r="I78" s="2"/>
      <c r="J78" s="2"/>
      <c r="K78" s="2"/>
      <c r="L78" s="2"/>
      <c r="M78" s="2"/>
      <c r="N78" s="2"/>
      <c r="O78" s="2"/>
      <c r="P78" s="2"/>
      <c r="Q78" s="2"/>
      <c r="R78" s="2"/>
      <c r="S78" s="2"/>
      <c r="T78" s="2"/>
      <c r="U78" s="2"/>
      <c r="V78" s="2"/>
      <c r="W78" s="2"/>
    </row>
    <row r="79" spans="1:23" ht="127.5" customHeight="1" x14ac:dyDescent="0.2">
      <c r="A79" s="16" t="s">
        <v>89</v>
      </c>
      <c r="B79" s="20">
        <v>39260.5</v>
      </c>
      <c r="C79" s="20">
        <v>39260.5</v>
      </c>
      <c r="D79" s="20">
        <v>38262.5</v>
      </c>
      <c r="E79" s="15">
        <f t="shared" si="2"/>
        <v>97.458004864940591</v>
      </c>
      <c r="F79" s="14">
        <f t="shared" si="3"/>
        <v>-998</v>
      </c>
      <c r="G79" s="2"/>
      <c r="H79" s="2"/>
      <c r="I79" s="2"/>
      <c r="J79" s="2"/>
      <c r="K79" s="2"/>
      <c r="L79" s="2"/>
      <c r="M79" s="2"/>
      <c r="N79" s="2"/>
      <c r="O79" s="2"/>
      <c r="P79" s="2"/>
      <c r="Q79" s="2"/>
      <c r="R79" s="2"/>
      <c r="S79" s="2"/>
      <c r="T79" s="2"/>
      <c r="U79" s="2"/>
      <c r="V79" s="2"/>
      <c r="W79" s="2"/>
    </row>
    <row r="80" spans="1:23" ht="102.75" x14ac:dyDescent="0.2">
      <c r="A80" s="16" t="s">
        <v>90</v>
      </c>
      <c r="B80" s="20">
        <v>0</v>
      </c>
      <c r="C80" s="20">
        <v>0</v>
      </c>
      <c r="D80" s="20">
        <v>0</v>
      </c>
      <c r="E80" s="15" t="e">
        <f t="shared" si="2"/>
        <v>#DIV/0!</v>
      </c>
      <c r="F80" s="14">
        <f t="shared" si="3"/>
        <v>0</v>
      </c>
      <c r="G80" s="2"/>
      <c r="H80" s="2"/>
      <c r="I80" s="2"/>
      <c r="J80" s="2"/>
      <c r="K80" s="2"/>
      <c r="L80" s="2"/>
      <c r="M80" s="2"/>
      <c r="N80" s="2"/>
      <c r="O80" s="2"/>
      <c r="P80" s="2"/>
      <c r="Q80" s="2"/>
      <c r="R80" s="2"/>
      <c r="S80" s="2"/>
      <c r="T80" s="2"/>
      <c r="U80" s="2"/>
      <c r="V80" s="2"/>
      <c r="W80" s="2"/>
    </row>
    <row r="81" spans="1:23" ht="135" customHeight="1" x14ac:dyDescent="0.2">
      <c r="A81" s="16" t="s">
        <v>91</v>
      </c>
      <c r="B81" s="20">
        <v>54482.1</v>
      </c>
      <c r="C81" s="20">
        <v>54482.1</v>
      </c>
      <c r="D81" s="20">
        <v>54482.1</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92</v>
      </c>
      <c r="B82" s="20">
        <v>306.39999999999998</v>
      </c>
      <c r="C82" s="20">
        <v>306.39999999999998</v>
      </c>
      <c r="D82" s="20">
        <v>306.2</v>
      </c>
      <c r="E82" s="15">
        <f t="shared" si="2"/>
        <v>99.934725848563971</v>
      </c>
      <c r="F82" s="14">
        <f t="shared" si="3"/>
        <v>-0.19999999999998863</v>
      </c>
      <c r="G82" s="2"/>
      <c r="H82" s="2"/>
      <c r="I82" s="2"/>
      <c r="J82" s="2"/>
      <c r="K82" s="2"/>
      <c r="L82" s="2"/>
      <c r="M82" s="2"/>
      <c r="N82" s="2"/>
      <c r="O82" s="2"/>
      <c r="P82" s="2"/>
      <c r="Q82" s="2"/>
      <c r="R82" s="2"/>
      <c r="S82" s="2"/>
      <c r="T82" s="2"/>
      <c r="U82" s="2"/>
      <c r="V82" s="2"/>
      <c r="W82" s="2"/>
    </row>
    <row r="83" spans="1:23" ht="105.75" customHeight="1" x14ac:dyDescent="0.2">
      <c r="A83" s="16" t="s">
        <v>116</v>
      </c>
      <c r="B83" s="20">
        <v>600</v>
      </c>
      <c r="C83" s="20">
        <v>600</v>
      </c>
      <c r="D83" s="20">
        <v>600</v>
      </c>
      <c r="E83" s="15">
        <f t="shared" si="2"/>
        <v>100</v>
      </c>
      <c r="F83" s="14">
        <f t="shared" si="3"/>
        <v>0</v>
      </c>
      <c r="G83" s="2"/>
      <c r="H83" s="2"/>
      <c r="I83" s="2"/>
      <c r="J83" s="2"/>
      <c r="K83" s="2"/>
      <c r="L83" s="2"/>
      <c r="M83" s="2"/>
      <c r="N83" s="2"/>
      <c r="O83" s="2"/>
      <c r="P83" s="2"/>
      <c r="Q83" s="2"/>
      <c r="R83" s="2"/>
      <c r="S83" s="2"/>
      <c r="T83" s="2"/>
      <c r="U83" s="2"/>
      <c r="V83" s="2"/>
      <c r="W83" s="2"/>
    </row>
    <row r="84" spans="1:23" ht="207" customHeight="1" x14ac:dyDescent="0.2">
      <c r="A84" s="16" t="s">
        <v>93</v>
      </c>
      <c r="B84" s="20">
        <v>3152.5</v>
      </c>
      <c r="C84" s="20">
        <v>3152.5</v>
      </c>
      <c r="D84" s="20">
        <v>3152.5</v>
      </c>
      <c r="E84" s="15">
        <f t="shared" si="2"/>
        <v>100</v>
      </c>
      <c r="F84" s="14">
        <f t="shared" si="3"/>
        <v>0</v>
      </c>
      <c r="G84" s="2"/>
      <c r="H84" s="2"/>
      <c r="I84" s="2"/>
      <c r="J84" s="2"/>
      <c r="K84" s="2"/>
      <c r="L84" s="2"/>
      <c r="M84" s="2"/>
      <c r="N84" s="2"/>
      <c r="O84" s="2"/>
      <c r="P84" s="2"/>
      <c r="Q84" s="2"/>
      <c r="R84" s="2"/>
      <c r="S84" s="2"/>
      <c r="T84" s="2"/>
      <c r="U84" s="2"/>
      <c r="V84" s="2"/>
      <c r="W84" s="2"/>
    </row>
    <row r="85" spans="1:23" ht="180.75" customHeight="1" x14ac:dyDescent="0.2">
      <c r="A85" s="16" t="s">
        <v>94</v>
      </c>
      <c r="B85" s="20">
        <v>306396.5</v>
      </c>
      <c r="C85" s="20">
        <v>306396.5</v>
      </c>
      <c r="D85" s="20">
        <v>306396.5</v>
      </c>
      <c r="E85" s="15">
        <f t="shared" si="2"/>
        <v>100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117</v>
      </c>
      <c r="B86" s="20">
        <v>3746.9</v>
      </c>
      <c r="C86" s="20">
        <v>3746.9</v>
      </c>
      <c r="D86" s="20">
        <v>3746.9</v>
      </c>
      <c r="E86" s="15">
        <f t="shared" si="2"/>
        <v>100</v>
      </c>
      <c r="F86" s="14">
        <f t="shared" si="3"/>
        <v>0</v>
      </c>
      <c r="G86" s="2"/>
      <c r="H86" s="2"/>
      <c r="I86" s="2"/>
      <c r="J86" s="2"/>
      <c r="K86" s="2"/>
      <c r="L86" s="2"/>
      <c r="M86" s="2"/>
      <c r="N86" s="2"/>
      <c r="O86" s="2"/>
      <c r="P86" s="2"/>
      <c r="Q86" s="2"/>
      <c r="R86" s="2"/>
      <c r="S86" s="2"/>
      <c r="T86" s="2"/>
      <c r="U86" s="2"/>
      <c r="V86" s="2"/>
      <c r="W86" s="2"/>
    </row>
    <row r="87" spans="1:23" ht="157.5" customHeight="1" x14ac:dyDescent="0.2">
      <c r="A87" s="24" t="s">
        <v>123</v>
      </c>
      <c r="B87" s="20">
        <v>728.4</v>
      </c>
      <c r="C87" s="20">
        <v>728.4</v>
      </c>
      <c r="D87" s="20">
        <v>728.4</v>
      </c>
      <c r="E87" s="15">
        <f t="shared" ref="E87:E88" si="4">D87/C87*100</f>
        <v>100</v>
      </c>
      <c r="F87" s="14">
        <f t="shared" ref="F87:F88" si="5">D87-C87</f>
        <v>0</v>
      </c>
      <c r="G87" s="2"/>
      <c r="H87" s="2"/>
      <c r="I87" s="2"/>
      <c r="J87" s="2"/>
      <c r="K87" s="2"/>
      <c r="L87" s="2"/>
      <c r="M87" s="2"/>
      <c r="N87" s="2"/>
      <c r="O87" s="2"/>
      <c r="P87" s="2"/>
      <c r="Q87" s="2"/>
      <c r="R87" s="2"/>
      <c r="S87" s="2"/>
      <c r="T87" s="2"/>
      <c r="U87" s="2"/>
      <c r="V87" s="2"/>
      <c r="W87" s="2"/>
    </row>
    <row r="88" spans="1:23" ht="103.5" customHeight="1" x14ac:dyDescent="0.2">
      <c r="A88" s="24" t="s">
        <v>118</v>
      </c>
      <c r="B88" s="20">
        <v>2282.4</v>
      </c>
      <c r="C88" s="20">
        <v>2282.4</v>
      </c>
      <c r="D88" s="20">
        <v>1397.9</v>
      </c>
      <c r="E88" s="15">
        <f t="shared" si="4"/>
        <v>61.246933052926742</v>
      </c>
      <c r="F88" s="14">
        <f t="shared" si="5"/>
        <v>-884.5</v>
      </c>
      <c r="G88" s="2"/>
      <c r="H88" s="2"/>
      <c r="I88" s="2"/>
      <c r="J88" s="2"/>
      <c r="K88" s="2"/>
      <c r="L88" s="2"/>
      <c r="M88" s="2"/>
      <c r="N88" s="2"/>
      <c r="O88" s="2"/>
      <c r="P88" s="2"/>
      <c r="Q88" s="2"/>
      <c r="R88" s="2"/>
      <c r="S88" s="2"/>
      <c r="T88" s="2"/>
      <c r="U88" s="2"/>
      <c r="V88" s="2"/>
      <c r="W88" s="2"/>
    </row>
    <row r="89" spans="1:23" ht="103.5" customHeight="1" x14ac:dyDescent="0.2">
      <c r="A89" s="24" t="s">
        <v>115</v>
      </c>
      <c r="B89" s="20">
        <v>0</v>
      </c>
      <c r="C89" s="20">
        <v>0</v>
      </c>
      <c r="D89" s="20">
        <v>0</v>
      </c>
      <c r="E89" s="15" t="e">
        <f t="shared" si="2"/>
        <v>#DIV/0!</v>
      </c>
      <c r="F89" s="14">
        <f t="shared" si="3"/>
        <v>0</v>
      </c>
      <c r="G89" s="2"/>
      <c r="H89" s="2"/>
      <c r="I89" s="2"/>
      <c r="J89" s="2"/>
      <c r="K89" s="2"/>
      <c r="L89" s="2"/>
      <c r="M89" s="2"/>
      <c r="N89" s="2"/>
      <c r="O89" s="2"/>
      <c r="P89" s="2"/>
      <c r="Q89" s="2"/>
      <c r="R89" s="2"/>
      <c r="S89" s="2"/>
      <c r="T89" s="2"/>
      <c r="U89" s="2"/>
      <c r="V89" s="2"/>
      <c r="W89" s="2"/>
    </row>
    <row r="90" spans="1:23" ht="103.5" customHeight="1" x14ac:dyDescent="0.2">
      <c r="A90" s="24" t="s">
        <v>110</v>
      </c>
      <c r="B90" s="20">
        <v>227.27</v>
      </c>
      <c r="C90" s="20">
        <v>227.27</v>
      </c>
      <c r="D90" s="20">
        <v>227.3</v>
      </c>
      <c r="E90" s="15">
        <f t="shared" si="2"/>
        <v>100.0132001584019</v>
      </c>
      <c r="F90" s="14">
        <f t="shared" si="3"/>
        <v>3.0000000000001137E-2</v>
      </c>
      <c r="G90" s="2"/>
      <c r="H90" s="2"/>
      <c r="I90" s="2"/>
      <c r="J90" s="2"/>
      <c r="K90" s="2"/>
      <c r="L90" s="2"/>
      <c r="M90" s="2"/>
      <c r="N90" s="2"/>
      <c r="O90" s="2"/>
      <c r="P90" s="2"/>
      <c r="Q90" s="2"/>
      <c r="R90" s="2"/>
      <c r="S90" s="2"/>
      <c r="T90" s="2"/>
      <c r="U90" s="2"/>
      <c r="V90" s="2"/>
      <c r="W90" s="2"/>
    </row>
    <row r="91" spans="1:23" ht="129" customHeight="1" x14ac:dyDescent="0.35">
      <c r="A91" s="24" t="s">
        <v>95</v>
      </c>
      <c r="B91" s="23">
        <v>0</v>
      </c>
      <c r="C91" s="23">
        <v>0</v>
      </c>
      <c r="D91" s="23">
        <v>0</v>
      </c>
      <c r="E91" s="15" t="e">
        <f t="shared" ref="E91:E119" si="6">D91/C91*100</f>
        <v>#DIV/0!</v>
      </c>
      <c r="F91" s="14">
        <f t="shared" ref="F91:F119" si="7">D91-C91</f>
        <v>0</v>
      </c>
      <c r="G91" s="4"/>
      <c r="H91" s="2"/>
      <c r="I91" s="2"/>
      <c r="J91" s="2"/>
      <c r="K91" s="2"/>
      <c r="L91" s="2"/>
      <c r="M91" s="2"/>
      <c r="N91" s="2"/>
      <c r="O91" s="2"/>
      <c r="P91" s="2"/>
      <c r="Q91" s="2"/>
      <c r="R91" s="2"/>
      <c r="S91" s="2"/>
      <c r="T91" s="2"/>
      <c r="U91" s="2"/>
      <c r="V91" s="2"/>
      <c r="W91" s="2"/>
    </row>
    <row r="92" spans="1:23" ht="96" customHeight="1" x14ac:dyDescent="0.35">
      <c r="A92" s="24" t="s">
        <v>96</v>
      </c>
      <c r="B92" s="23">
        <v>22637.200000000001</v>
      </c>
      <c r="C92" s="23">
        <v>22637.200000000001</v>
      </c>
      <c r="D92" s="20">
        <v>22637.200000000001</v>
      </c>
      <c r="E92" s="15">
        <f t="shared" si="6"/>
        <v>100</v>
      </c>
      <c r="F92" s="14">
        <f t="shared" si="7"/>
        <v>0</v>
      </c>
      <c r="G92" s="4"/>
      <c r="H92" s="2"/>
      <c r="I92" s="2"/>
      <c r="J92" s="2"/>
      <c r="K92" s="2"/>
      <c r="L92" s="2"/>
      <c r="M92" s="2"/>
      <c r="N92" s="2"/>
      <c r="O92" s="2"/>
      <c r="P92" s="2"/>
      <c r="Q92" s="2"/>
      <c r="R92" s="2"/>
      <c r="S92" s="2"/>
      <c r="T92" s="2"/>
      <c r="U92" s="2"/>
      <c r="V92" s="2"/>
      <c r="W92" s="2"/>
    </row>
    <row r="93" spans="1:23" ht="84.6" customHeight="1" x14ac:dyDescent="0.35">
      <c r="A93" s="24" t="s">
        <v>97</v>
      </c>
      <c r="B93" s="23">
        <v>120000</v>
      </c>
      <c r="C93" s="23">
        <v>120000</v>
      </c>
      <c r="D93" s="23">
        <v>120000</v>
      </c>
      <c r="E93" s="15">
        <f t="shared" si="6"/>
        <v>100</v>
      </c>
      <c r="F93" s="14">
        <f t="shared" si="7"/>
        <v>0</v>
      </c>
      <c r="G93" s="4"/>
      <c r="H93" s="2"/>
      <c r="I93" s="2"/>
      <c r="J93" s="2"/>
      <c r="K93" s="2"/>
      <c r="L93" s="2"/>
      <c r="M93" s="2"/>
      <c r="N93" s="2"/>
      <c r="O93" s="2"/>
      <c r="P93" s="2"/>
      <c r="Q93" s="2"/>
      <c r="R93" s="2"/>
      <c r="S93" s="2"/>
      <c r="T93" s="2"/>
      <c r="U93" s="2"/>
      <c r="V93" s="2"/>
      <c r="W93" s="2"/>
    </row>
    <row r="94" spans="1:23" ht="151.5" customHeight="1" x14ac:dyDescent="0.2">
      <c r="A94" s="31" t="s">
        <v>98</v>
      </c>
      <c r="B94" s="23">
        <v>2905.8</v>
      </c>
      <c r="C94" s="23">
        <v>2905.8</v>
      </c>
      <c r="D94" s="20">
        <v>2899.6</v>
      </c>
      <c r="E94" s="15">
        <f t="shared" si="6"/>
        <v>99.786633629293135</v>
      </c>
      <c r="F94" s="14">
        <f t="shared" si="7"/>
        <v>-6.2000000000002728</v>
      </c>
      <c r="G94" s="2"/>
      <c r="H94" s="2"/>
      <c r="I94" s="2"/>
      <c r="J94" s="2"/>
      <c r="K94" s="2"/>
      <c r="L94" s="2"/>
      <c r="M94" s="2"/>
      <c r="N94" s="2"/>
      <c r="O94" s="2"/>
      <c r="P94" s="2"/>
      <c r="Q94" s="2"/>
      <c r="R94" s="2"/>
      <c r="S94" s="2"/>
      <c r="T94" s="2"/>
      <c r="U94" s="2"/>
      <c r="V94" s="2"/>
      <c r="W94" s="2"/>
    </row>
    <row r="95" spans="1:23" ht="104.25" customHeight="1" x14ac:dyDescent="0.2">
      <c r="A95" s="31" t="s">
        <v>99</v>
      </c>
      <c r="B95" s="23">
        <v>0</v>
      </c>
      <c r="C95" s="23">
        <v>0</v>
      </c>
      <c r="D95" s="20">
        <v>0</v>
      </c>
      <c r="E95" s="15" t="e">
        <f t="shared" si="6"/>
        <v>#DIV/0!</v>
      </c>
      <c r="F95" s="14">
        <f t="shared" si="7"/>
        <v>0</v>
      </c>
      <c r="G95" s="2"/>
      <c r="H95" s="2"/>
      <c r="I95" s="2"/>
      <c r="J95" s="2"/>
      <c r="K95" s="2"/>
      <c r="L95" s="2"/>
      <c r="M95" s="2"/>
      <c r="N95" s="2"/>
      <c r="O95" s="2"/>
      <c r="P95" s="2"/>
      <c r="Q95" s="2"/>
      <c r="R95" s="2"/>
      <c r="S95" s="2"/>
      <c r="T95" s="2"/>
      <c r="U95" s="2"/>
      <c r="V95" s="2"/>
      <c r="W95" s="2"/>
    </row>
    <row r="96" spans="1:23" ht="111.75" customHeight="1" x14ac:dyDescent="0.2">
      <c r="A96" s="31" t="s">
        <v>100</v>
      </c>
      <c r="B96" s="23">
        <v>0</v>
      </c>
      <c r="C96" s="23">
        <v>0</v>
      </c>
      <c r="D96" s="20">
        <v>0</v>
      </c>
      <c r="E96" s="15" t="e">
        <f t="shared" si="6"/>
        <v>#DIV/0!</v>
      </c>
      <c r="F96" s="14">
        <f t="shared" si="7"/>
        <v>0</v>
      </c>
      <c r="G96" s="2"/>
      <c r="H96" s="2"/>
      <c r="I96" s="2"/>
      <c r="J96" s="2"/>
      <c r="K96" s="2"/>
      <c r="L96" s="2"/>
      <c r="M96" s="2"/>
      <c r="N96" s="2"/>
      <c r="O96" s="2"/>
      <c r="P96" s="2"/>
      <c r="Q96" s="2"/>
      <c r="R96" s="2"/>
      <c r="S96" s="2"/>
      <c r="T96" s="2"/>
      <c r="U96" s="2"/>
      <c r="V96" s="2"/>
      <c r="W96" s="2"/>
    </row>
    <row r="97" spans="1:23" ht="52.15" customHeight="1" x14ac:dyDescent="0.2">
      <c r="A97" s="24" t="s">
        <v>101</v>
      </c>
      <c r="B97" s="20">
        <v>2136.1</v>
      </c>
      <c r="C97" s="20">
        <v>2136.1</v>
      </c>
      <c r="D97" s="20">
        <v>2136.1</v>
      </c>
      <c r="E97" s="15">
        <f t="shared" si="6"/>
        <v>100</v>
      </c>
      <c r="F97" s="14">
        <f t="shared" si="7"/>
        <v>0</v>
      </c>
      <c r="G97" s="2"/>
      <c r="H97" s="2"/>
      <c r="I97" s="2"/>
      <c r="J97" s="2"/>
      <c r="K97" s="2"/>
      <c r="L97" s="2"/>
      <c r="M97" s="2"/>
      <c r="N97" s="2"/>
      <c r="O97" s="2"/>
      <c r="P97" s="2"/>
      <c r="Q97" s="2"/>
      <c r="R97" s="2"/>
      <c r="S97" s="2"/>
      <c r="T97" s="2"/>
      <c r="U97" s="2"/>
      <c r="V97" s="2"/>
      <c r="W97" s="2"/>
    </row>
    <row r="98" spans="1:23" ht="77.25" customHeight="1" x14ac:dyDescent="0.2">
      <c r="A98" s="24" t="s">
        <v>102</v>
      </c>
      <c r="B98" s="20">
        <v>108.8</v>
      </c>
      <c r="C98" s="20">
        <v>108.8</v>
      </c>
      <c r="D98" s="20">
        <v>108.8</v>
      </c>
      <c r="E98" s="15">
        <f t="shared" si="6"/>
        <v>100</v>
      </c>
      <c r="F98" s="14">
        <f t="shared" si="7"/>
        <v>0</v>
      </c>
      <c r="G98" s="2"/>
      <c r="H98" s="2"/>
      <c r="I98" s="2"/>
      <c r="J98" s="2"/>
      <c r="K98" s="2"/>
      <c r="L98" s="2"/>
      <c r="M98" s="2"/>
      <c r="N98" s="2"/>
      <c r="O98" s="2"/>
      <c r="P98" s="2"/>
      <c r="Q98" s="2"/>
      <c r="R98" s="2"/>
      <c r="S98" s="2"/>
      <c r="T98" s="2"/>
      <c r="U98" s="2"/>
      <c r="V98" s="2"/>
      <c r="W98" s="2"/>
    </row>
    <row r="99" spans="1:23" ht="52.5" x14ac:dyDescent="0.2">
      <c r="A99" s="25" t="s">
        <v>28</v>
      </c>
      <c r="B99" s="27">
        <f>SUM(B34:B98)</f>
        <v>828580.31</v>
      </c>
      <c r="C99" s="27">
        <f>SUM(C34:C98)</f>
        <v>828580.31</v>
      </c>
      <c r="D99" s="27">
        <f>SUM(D34:D98)</f>
        <v>826411.00000000012</v>
      </c>
      <c r="E99" s="15">
        <f t="shared" si="6"/>
        <v>99.738189530475324</v>
      </c>
      <c r="F99" s="14">
        <f t="shared" si="7"/>
        <v>-2169.3099999999395</v>
      </c>
      <c r="G99" s="2"/>
      <c r="H99" s="2"/>
      <c r="I99" s="2"/>
      <c r="J99" s="2"/>
      <c r="K99" s="2"/>
      <c r="L99" s="2"/>
      <c r="M99" s="2"/>
      <c r="N99" s="2"/>
      <c r="O99" s="2"/>
      <c r="P99" s="2"/>
      <c r="Q99" s="2"/>
      <c r="R99" s="2"/>
      <c r="S99" s="2"/>
      <c r="T99" s="2"/>
      <c r="U99" s="2"/>
      <c r="V99" s="2"/>
      <c r="W99" s="2"/>
    </row>
    <row r="100" spans="1:23" ht="26.25" x14ac:dyDescent="0.2">
      <c r="A100" s="18" t="s">
        <v>29</v>
      </c>
      <c r="B100" s="21">
        <v>140.19999999999999</v>
      </c>
      <c r="C100" s="21">
        <v>191.2</v>
      </c>
      <c r="D100" s="21">
        <v>191.2</v>
      </c>
      <c r="E100" s="15">
        <f t="shared" si="6"/>
        <v>100</v>
      </c>
      <c r="F100" s="14">
        <f t="shared" si="7"/>
        <v>0</v>
      </c>
      <c r="G100" s="2"/>
      <c r="H100" s="2"/>
      <c r="I100" s="2"/>
      <c r="J100" s="2"/>
      <c r="K100" s="2"/>
      <c r="L100" s="2"/>
      <c r="M100" s="2"/>
      <c r="N100" s="2"/>
      <c r="O100" s="2"/>
      <c r="P100" s="2"/>
      <c r="Q100" s="2"/>
      <c r="R100" s="2"/>
      <c r="S100" s="2"/>
      <c r="T100" s="2"/>
      <c r="U100" s="2"/>
      <c r="V100" s="2"/>
      <c r="W100" s="2"/>
    </row>
    <row r="101" spans="1:23" ht="25.5" x14ac:dyDescent="0.2">
      <c r="A101" s="16" t="s">
        <v>27</v>
      </c>
      <c r="B101" s="21"/>
      <c r="C101" s="21">
        <v>-8223.9</v>
      </c>
      <c r="D101" s="21">
        <v>-8223.9</v>
      </c>
      <c r="E101" s="15">
        <f t="shared" si="6"/>
        <v>100</v>
      </c>
      <c r="F101" s="14">
        <f t="shared" si="7"/>
        <v>0</v>
      </c>
      <c r="G101" s="2"/>
      <c r="H101" s="2"/>
      <c r="I101" s="2"/>
      <c r="J101" s="2"/>
      <c r="K101" s="2"/>
      <c r="L101" s="2"/>
      <c r="M101" s="2"/>
      <c r="N101" s="2"/>
      <c r="O101" s="2"/>
      <c r="P101" s="2"/>
      <c r="Q101" s="2"/>
      <c r="R101" s="2"/>
      <c r="S101" s="2"/>
      <c r="T101" s="2"/>
      <c r="U101" s="2"/>
      <c r="V101" s="2"/>
      <c r="W101" s="2"/>
    </row>
    <row r="102" spans="1:23" s="1" customFormat="1" ht="26.25" x14ac:dyDescent="0.2">
      <c r="A102" s="25" t="s">
        <v>47</v>
      </c>
      <c r="B102" s="26">
        <f>SUM(B99:B101)</f>
        <v>828720.51</v>
      </c>
      <c r="C102" s="27">
        <f>SUM(C99:C101)</f>
        <v>820547.61</v>
      </c>
      <c r="D102" s="27">
        <f>SUM(D99:D101)</f>
        <v>818378.3</v>
      </c>
      <c r="E102" s="15">
        <f t="shared" si="6"/>
        <v>99.73562655310154</v>
      </c>
      <c r="F102" s="14">
        <f t="shared" si="7"/>
        <v>-2169.3099999999395</v>
      </c>
      <c r="G102" s="2"/>
      <c r="H102" s="2"/>
      <c r="I102" s="2"/>
      <c r="J102" s="2"/>
      <c r="K102" s="2"/>
      <c r="L102" s="2"/>
      <c r="M102" s="2"/>
      <c r="N102" s="2"/>
      <c r="O102" s="2"/>
      <c r="P102" s="2"/>
      <c r="Q102" s="2"/>
      <c r="R102" s="2"/>
      <c r="S102" s="2"/>
      <c r="T102" s="2"/>
      <c r="U102" s="2"/>
      <c r="V102" s="2"/>
      <c r="W102" s="2"/>
    </row>
    <row r="103" spans="1:23" ht="26.25" x14ac:dyDescent="0.2">
      <c r="A103" s="25" t="s">
        <v>30</v>
      </c>
      <c r="B103" s="26">
        <f>SUM(B102+B33)</f>
        <v>996489.11</v>
      </c>
      <c r="C103" s="26">
        <f>SUM(C102+C33)</f>
        <v>988316.21</v>
      </c>
      <c r="D103" s="26">
        <f>SUM(D102+D33)</f>
        <v>989565</v>
      </c>
      <c r="E103" s="15">
        <f t="shared" si="6"/>
        <v>100.12635530889452</v>
      </c>
      <c r="F103" s="14">
        <f t="shared" si="7"/>
        <v>1248.7900000000373</v>
      </c>
      <c r="G103" s="2"/>
      <c r="H103" s="2"/>
      <c r="I103" s="2"/>
      <c r="J103" s="2"/>
      <c r="K103" s="2"/>
      <c r="L103" s="2"/>
      <c r="M103" s="2"/>
      <c r="N103" s="2"/>
      <c r="O103" s="2"/>
      <c r="P103" s="2"/>
      <c r="Q103" s="2"/>
      <c r="R103" s="2"/>
      <c r="S103" s="2"/>
      <c r="T103" s="2"/>
      <c r="U103" s="2"/>
      <c r="V103" s="2"/>
      <c r="W103" s="2"/>
    </row>
    <row r="104" spans="1:23" ht="26.25" x14ac:dyDescent="0.2">
      <c r="A104" s="28" t="s">
        <v>31</v>
      </c>
      <c r="B104" s="21"/>
      <c r="C104" s="21"/>
      <c r="D104" s="21"/>
      <c r="E104" s="15" t="e">
        <f t="shared" si="6"/>
        <v>#DIV/0!</v>
      </c>
      <c r="F104" s="14">
        <f t="shared" si="7"/>
        <v>0</v>
      </c>
      <c r="G104" s="2"/>
      <c r="H104" s="2"/>
      <c r="I104" s="2"/>
      <c r="J104" s="2"/>
      <c r="K104" s="2"/>
      <c r="L104" s="2"/>
      <c r="M104" s="2"/>
      <c r="N104" s="2"/>
      <c r="O104" s="2"/>
      <c r="P104" s="2"/>
      <c r="Q104" s="2"/>
      <c r="R104" s="2"/>
      <c r="S104" s="2"/>
      <c r="T104" s="2"/>
      <c r="U104" s="2"/>
      <c r="V104" s="2"/>
      <c r="W104" s="2"/>
    </row>
    <row r="105" spans="1:23" ht="26.25" x14ac:dyDescent="0.2">
      <c r="A105" s="16" t="s">
        <v>32</v>
      </c>
      <c r="B105" s="34">
        <v>78595.87</v>
      </c>
      <c r="C105" s="34">
        <v>77982.63</v>
      </c>
      <c r="D105" s="34">
        <v>77935.8</v>
      </c>
      <c r="E105" s="15">
        <f t="shared" si="6"/>
        <v>99.939948165379903</v>
      </c>
      <c r="F105" s="14">
        <f t="shared" si="7"/>
        <v>-46.830000000001746</v>
      </c>
      <c r="G105" s="2"/>
      <c r="H105" s="2"/>
      <c r="I105" s="2"/>
      <c r="J105" s="2"/>
      <c r="K105" s="2"/>
      <c r="L105" s="2"/>
      <c r="M105" s="2"/>
      <c r="N105" s="2"/>
      <c r="O105" s="2"/>
      <c r="P105" s="2"/>
      <c r="Q105" s="2"/>
      <c r="R105" s="2"/>
      <c r="S105" s="2"/>
      <c r="T105" s="2"/>
      <c r="U105" s="2"/>
      <c r="V105" s="2"/>
      <c r="W105" s="2"/>
    </row>
    <row r="106" spans="1:23" ht="26.25" x14ac:dyDescent="0.4">
      <c r="A106" s="16" t="s">
        <v>33</v>
      </c>
      <c r="B106" s="35"/>
      <c r="C106" s="34"/>
      <c r="D106" s="35"/>
      <c r="E106" s="15" t="e">
        <f t="shared" si="6"/>
        <v>#DIV/0!</v>
      </c>
      <c r="F106" s="14">
        <f t="shared" si="7"/>
        <v>0</v>
      </c>
      <c r="G106" s="2"/>
      <c r="H106" s="2"/>
      <c r="I106" s="2"/>
      <c r="J106" s="2"/>
      <c r="K106" s="2"/>
      <c r="L106" s="2"/>
      <c r="M106" s="2"/>
      <c r="N106" s="2"/>
      <c r="O106" s="2"/>
      <c r="P106" s="2"/>
      <c r="Q106" s="2"/>
      <c r="R106" s="2"/>
      <c r="S106" s="2"/>
      <c r="T106" s="2"/>
      <c r="U106" s="2"/>
      <c r="V106" s="2"/>
      <c r="W106" s="2"/>
    </row>
    <row r="107" spans="1:23" ht="51" x14ac:dyDescent="0.2">
      <c r="A107" s="16" t="s">
        <v>34</v>
      </c>
      <c r="B107" s="34">
        <v>568.14</v>
      </c>
      <c r="C107" s="34">
        <v>568.14</v>
      </c>
      <c r="D107" s="34">
        <v>564.96</v>
      </c>
      <c r="E107" s="15">
        <f t="shared" si="6"/>
        <v>99.44027880452002</v>
      </c>
      <c r="F107" s="14">
        <f t="shared" si="7"/>
        <v>-3.17999999999995</v>
      </c>
      <c r="G107" s="2"/>
      <c r="H107" s="2"/>
      <c r="I107" s="2"/>
      <c r="J107" s="2"/>
      <c r="K107" s="2"/>
      <c r="L107" s="2"/>
      <c r="M107" s="2"/>
      <c r="N107" s="2"/>
      <c r="O107" s="2"/>
      <c r="P107" s="2"/>
      <c r="Q107" s="2"/>
      <c r="R107" s="2"/>
      <c r="S107" s="2"/>
      <c r="T107" s="2"/>
      <c r="U107" s="2"/>
      <c r="V107" s="2"/>
      <c r="W107" s="2"/>
    </row>
    <row r="108" spans="1:23" ht="26.25" x14ac:dyDescent="0.2">
      <c r="A108" s="16" t="s">
        <v>35</v>
      </c>
      <c r="B108" s="34">
        <v>58454.81</v>
      </c>
      <c r="C108" s="34">
        <v>56983.21</v>
      </c>
      <c r="D108" s="34">
        <v>56928.480000000003</v>
      </c>
      <c r="E108" s="15">
        <f t="shared" si="6"/>
        <v>99.90395416474432</v>
      </c>
      <c r="F108" s="14">
        <f t="shared" si="7"/>
        <v>-54.729999999995925</v>
      </c>
      <c r="G108" s="2"/>
      <c r="H108" s="2"/>
      <c r="I108" s="2"/>
      <c r="J108" s="2"/>
      <c r="K108" s="2"/>
      <c r="L108" s="2"/>
      <c r="M108" s="2"/>
      <c r="N108" s="2"/>
      <c r="O108" s="2"/>
      <c r="P108" s="2"/>
      <c r="Q108" s="2"/>
      <c r="R108" s="2"/>
      <c r="S108" s="2"/>
      <c r="T108" s="2"/>
      <c r="U108" s="2"/>
      <c r="V108" s="2"/>
      <c r="W108" s="2"/>
    </row>
    <row r="109" spans="1:23" ht="26.25" x14ac:dyDescent="0.2">
      <c r="A109" s="16" t="s">
        <v>36</v>
      </c>
      <c r="B109" s="34">
        <v>30121.58</v>
      </c>
      <c r="C109" s="34">
        <v>28497.119999999999</v>
      </c>
      <c r="D109" s="34">
        <v>28353.21</v>
      </c>
      <c r="E109" s="15">
        <f t="shared" si="6"/>
        <v>99.4950016001617</v>
      </c>
      <c r="F109" s="14">
        <f t="shared" si="7"/>
        <v>-143.90999999999985</v>
      </c>
      <c r="G109" s="2"/>
      <c r="H109" s="2"/>
      <c r="I109" s="2"/>
      <c r="J109" s="2"/>
      <c r="K109" s="2"/>
      <c r="L109" s="2"/>
      <c r="M109" s="2"/>
      <c r="N109" s="2"/>
      <c r="O109" s="2"/>
      <c r="P109" s="2"/>
      <c r="Q109" s="2"/>
      <c r="R109" s="2"/>
      <c r="S109" s="2"/>
      <c r="T109" s="2"/>
      <c r="U109" s="2"/>
      <c r="V109" s="2"/>
      <c r="W109" s="2"/>
    </row>
    <row r="110" spans="1:23" ht="26.25" x14ac:dyDescent="0.2">
      <c r="A110" s="16" t="s">
        <v>37</v>
      </c>
      <c r="B110" s="34">
        <v>187.18</v>
      </c>
      <c r="C110" s="34">
        <v>183.74</v>
      </c>
      <c r="D110" s="34">
        <v>183.71</v>
      </c>
      <c r="E110" s="15">
        <f t="shared" si="6"/>
        <v>99.983672580820723</v>
      </c>
      <c r="F110" s="14">
        <f t="shared" si="7"/>
        <v>-3.0000000000001137E-2</v>
      </c>
      <c r="G110" s="2"/>
      <c r="H110" s="2"/>
      <c r="I110" s="2"/>
      <c r="J110" s="2"/>
      <c r="K110" s="2"/>
      <c r="L110" s="2"/>
      <c r="M110" s="2"/>
      <c r="N110" s="2"/>
      <c r="O110" s="2"/>
      <c r="P110" s="2"/>
      <c r="Q110" s="2"/>
      <c r="R110" s="2"/>
      <c r="S110" s="2"/>
      <c r="T110" s="2"/>
      <c r="U110" s="2"/>
      <c r="V110" s="2"/>
      <c r="W110" s="2"/>
    </row>
    <row r="111" spans="1:23" ht="26.25" x14ac:dyDescent="0.2">
      <c r="A111" s="16" t="s">
        <v>38</v>
      </c>
      <c r="B111" s="34">
        <v>720927.28</v>
      </c>
      <c r="C111" s="34">
        <v>720876.41</v>
      </c>
      <c r="D111" s="34">
        <v>720794.56</v>
      </c>
      <c r="E111" s="15">
        <f t="shared" si="6"/>
        <v>99.988645765229023</v>
      </c>
      <c r="F111" s="14">
        <f t="shared" si="7"/>
        <v>-81.849999999976717</v>
      </c>
      <c r="G111" s="2"/>
      <c r="H111" s="2"/>
      <c r="I111" s="2"/>
      <c r="J111" s="2"/>
      <c r="K111" s="2"/>
      <c r="L111" s="2"/>
      <c r="M111" s="2"/>
      <c r="N111" s="2"/>
      <c r="O111" s="2"/>
      <c r="P111" s="2"/>
      <c r="Q111" s="2"/>
      <c r="R111" s="2"/>
      <c r="S111" s="2"/>
      <c r="T111" s="2"/>
      <c r="U111" s="2"/>
      <c r="V111" s="2"/>
      <c r="W111" s="2"/>
    </row>
    <row r="112" spans="1:23" ht="51" x14ac:dyDescent="0.2">
      <c r="A112" s="16" t="s">
        <v>39</v>
      </c>
      <c r="B112" s="34">
        <v>40411.120000000003</v>
      </c>
      <c r="C112" s="34">
        <v>40405.81</v>
      </c>
      <c r="D112" s="34">
        <v>40402.93</v>
      </c>
      <c r="E112" s="15">
        <f t="shared" si="6"/>
        <v>99.992872312174924</v>
      </c>
      <c r="F112" s="14">
        <f t="shared" si="7"/>
        <v>-2.8799999999973807</v>
      </c>
      <c r="G112" s="2"/>
      <c r="H112" s="2"/>
      <c r="I112" s="2"/>
      <c r="J112" s="2"/>
      <c r="K112" s="2"/>
      <c r="L112" s="2"/>
      <c r="M112" s="2"/>
      <c r="N112" s="2"/>
      <c r="O112" s="2"/>
      <c r="P112" s="2"/>
      <c r="Q112" s="2"/>
      <c r="R112" s="2"/>
      <c r="S112" s="2"/>
      <c r="T112" s="2"/>
      <c r="U112" s="2"/>
      <c r="V112" s="2"/>
      <c r="W112" s="2"/>
    </row>
    <row r="113" spans="1:23" ht="26.25" x14ac:dyDescent="0.4">
      <c r="A113" s="16" t="s">
        <v>45</v>
      </c>
      <c r="B113" s="35"/>
      <c r="C113" s="34"/>
      <c r="D113" s="35"/>
      <c r="E113" s="15" t="e">
        <f t="shared" si="6"/>
        <v>#DIV/0!</v>
      </c>
      <c r="F113" s="14">
        <f t="shared" si="7"/>
        <v>0</v>
      </c>
      <c r="G113" s="2"/>
      <c r="H113" s="2"/>
      <c r="I113" s="2"/>
      <c r="J113" s="2"/>
      <c r="K113" s="2"/>
      <c r="L113" s="2"/>
      <c r="M113" s="2"/>
      <c r="N113" s="2"/>
      <c r="O113" s="2"/>
      <c r="P113" s="2"/>
      <c r="Q113" s="2"/>
      <c r="R113" s="2"/>
      <c r="S113" s="2"/>
      <c r="T113" s="2"/>
      <c r="U113" s="2"/>
      <c r="V113" s="2"/>
      <c r="W113" s="2"/>
    </row>
    <row r="114" spans="1:23" ht="26.25" x14ac:dyDescent="0.2">
      <c r="A114" s="16" t="s">
        <v>40</v>
      </c>
      <c r="B114" s="34">
        <v>54004.2</v>
      </c>
      <c r="C114" s="34">
        <v>51796.37</v>
      </c>
      <c r="D114" s="34">
        <v>51465.21</v>
      </c>
      <c r="E114" s="15">
        <f t="shared" si="6"/>
        <v>99.360650176836714</v>
      </c>
      <c r="F114" s="14">
        <f t="shared" si="7"/>
        <v>-331.16000000000349</v>
      </c>
      <c r="G114" s="2"/>
      <c r="H114" s="2"/>
      <c r="I114" s="2"/>
      <c r="J114" s="2"/>
      <c r="K114" s="2"/>
      <c r="L114" s="2"/>
      <c r="M114" s="2"/>
      <c r="N114" s="2"/>
      <c r="O114" s="2"/>
      <c r="P114" s="2"/>
      <c r="Q114" s="2"/>
      <c r="R114" s="2"/>
      <c r="S114" s="2"/>
      <c r="T114" s="2"/>
      <c r="U114" s="2"/>
      <c r="V114" s="2"/>
      <c r="W114" s="2"/>
    </row>
    <row r="115" spans="1:23" ht="26.25" x14ac:dyDescent="0.2">
      <c r="A115" s="16" t="s">
        <v>52</v>
      </c>
      <c r="B115" s="34">
        <v>5151.13</v>
      </c>
      <c r="C115" s="34">
        <v>4899.82</v>
      </c>
      <c r="D115" s="34">
        <v>4765.21</v>
      </c>
      <c r="E115" s="15">
        <f t="shared" si="6"/>
        <v>97.252756223698029</v>
      </c>
      <c r="F115" s="14">
        <f t="shared" si="7"/>
        <v>-134.60999999999967</v>
      </c>
      <c r="G115" s="2"/>
      <c r="H115" s="2"/>
      <c r="I115" s="2"/>
      <c r="J115" s="2"/>
      <c r="K115" s="2"/>
      <c r="L115" s="2"/>
      <c r="M115" s="2"/>
      <c r="N115" s="2"/>
      <c r="O115" s="2"/>
      <c r="P115" s="2"/>
      <c r="Q115" s="2"/>
      <c r="R115" s="2"/>
      <c r="S115" s="2"/>
      <c r="T115" s="2"/>
      <c r="U115" s="2"/>
      <c r="V115" s="2"/>
      <c r="W115" s="2"/>
    </row>
    <row r="116" spans="1:23" ht="26.25" x14ac:dyDescent="0.2">
      <c r="A116" s="16" t="s">
        <v>53</v>
      </c>
      <c r="B116" s="34">
        <v>379.56</v>
      </c>
      <c r="C116" s="34">
        <v>379.56</v>
      </c>
      <c r="D116" s="34">
        <v>379.56</v>
      </c>
      <c r="E116" s="15">
        <f t="shared" si="6"/>
        <v>100</v>
      </c>
      <c r="F116" s="14">
        <f t="shared" si="7"/>
        <v>0</v>
      </c>
      <c r="G116" s="2"/>
      <c r="H116" s="2"/>
      <c r="I116" s="2"/>
      <c r="J116" s="2"/>
      <c r="K116" s="2"/>
      <c r="L116" s="2"/>
      <c r="M116" s="2"/>
      <c r="N116" s="2"/>
      <c r="O116" s="2"/>
      <c r="P116" s="2"/>
      <c r="Q116" s="2"/>
      <c r="R116" s="2"/>
      <c r="S116" s="2"/>
      <c r="T116" s="2"/>
      <c r="U116" s="2"/>
      <c r="V116" s="2"/>
      <c r="W116" s="2"/>
    </row>
    <row r="117" spans="1:23" s="1" customFormat="1" ht="26.25" x14ac:dyDescent="0.2">
      <c r="A117" s="16" t="s">
        <v>41</v>
      </c>
      <c r="B117" s="34">
        <v>14496.06</v>
      </c>
      <c r="C117" s="34">
        <v>14496.06</v>
      </c>
      <c r="D117" s="34">
        <v>14496.06</v>
      </c>
      <c r="E117" s="15">
        <f t="shared" si="6"/>
        <v>100</v>
      </c>
      <c r="F117" s="14">
        <f t="shared" si="7"/>
        <v>0</v>
      </c>
      <c r="G117" s="2"/>
      <c r="H117" s="2"/>
      <c r="I117" s="2"/>
      <c r="J117" s="2"/>
      <c r="K117" s="2"/>
      <c r="L117" s="2"/>
      <c r="M117" s="2"/>
      <c r="N117" s="2"/>
      <c r="O117" s="2"/>
      <c r="P117" s="2"/>
      <c r="Q117" s="2"/>
      <c r="R117" s="2"/>
      <c r="S117" s="2"/>
      <c r="T117" s="2"/>
      <c r="U117" s="2"/>
      <c r="V117" s="2"/>
      <c r="W117" s="2"/>
    </row>
    <row r="118" spans="1:23" ht="26.25" x14ac:dyDescent="0.2">
      <c r="A118" s="25" t="s">
        <v>42</v>
      </c>
      <c r="B118" s="26">
        <f>SUM(B105:B117)</f>
        <v>1003296.9300000002</v>
      </c>
      <c r="C118" s="26">
        <f>SUM(C105:C117)</f>
        <v>997068.87000000011</v>
      </c>
      <c r="D118" s="26">
        <f>SUM(D105:D117)</f>
        <v>996269.69000000018</v>
      </c>
      <c r="E118" s="15">
        <f t="shared" si="6"/>
        <v>99.919847061316844</v>
      </c>
      <c r="F118" s="14">
        <f t="shared" si="7"/>
        <v>-799.17999999993481</v>
      </c>
      <c r="G118" s="2"/>
      <c r="H118" s="2"/>
      <c r="I118" s="2"/>
      <c r="J118" s="2"/>
      <c r="K118" s="2"/>
      <c r="L118" s="2"/>
      <c r="M118" s="2"/>
      <c r="N118" s="2"/>
      <c r="O118" s="2"/>
      <c r="P118" s="2"/>
      <c r="Q118" s="2"/>
      <c r="R118" s="2"/>
      <c r="S118" s="2"/>
      <c r="T118" s="2"/>
      <c r="U118" s="2"/>
      <c r="V118" s="2"/>
      <c r="W118" s="2"/>
    </row>
    <row r="119" spans="1:23" ht="37.15" customHeight="1" x14ac:dyDescent="0.2">
      <c r="A119" s="29" t="s">
        <v>43</v>
      </c>
      <c r="B119" s="30">
        <f>SUM(B103-B118)</f>
        <v>-6807.8200000001816</v>
      </c>
      <c r="C119" s="20">
        <f>SUM(C103-C118)</f>
        <v>-8752.660000000149</v>
      </c>
      <c r="D119" s="20">
        <f>SUM(D103-D118)</f>
        <v>-6704.690000000177</v>
      </c>
      <c r="E119" s="15">
        <f t="shared" si="6"/>
        <v>76.601741641970136</v>
      </c>
      <c r="F119" s="14">
        <f t="shared" si="7"/>
        <v>2047.9699999999721</v>
      </c>
      <c r="G119" s="2"/>
      <c r="H119" s="2"/>
      <c r="I119" s="2"/>
      <c r="J119" s="2"/>
      <c r="K119" s="2"/>
      <c r="L119" s="2"/>
      <c r="M119" s="2"/>
      <c r="N119" s="2"/>
      <c r="O119" s="2"/>
      <c r="P119" s="2"/>
      <c r="Q119" s="2"/>
      <c r="R119" s="2"/>
      <c r="S119" s="2"/>
      <c r="T119" s="2"/>
      <c r="U119" s="2"/>
      <c r="V119" s="2"/>
      <c r="W119" s="2"/>
    </row>
    <row r="120" spans="1:23" ht="39.6" customHeight="1" x14ac:dyDescent="0.2">
      <c r="A120" s="38" t="s">
        <v>50</v>
      </c>
      <c r="B120" s="38"/>
      <c r="C120" s="38"/>
      <c r="D120" s="38"/>
      <c r="E120" s="38"/>
      <c r="F120" s="38"/>
    </row>
    <row r="121" spans="1:23" ht="13.15" customHeight="1" x14ac:dyDescent="0.2">
      <c r="A121" s="5"/>
      <c r="B121" s="5"/>
      <c r="C121" s="5"/>
      <c r="D121" s="5"/>
      <c r="E121" s="5"/>
      <c r="F121" s="5"/>
    </row>
    <row r="122" spans="1:23" ht="13.15" customHeight="1" x14ac:dyDescent="0.2">
      <c r="A122" s="5"/>
      <c r="B122" s="5"/>
      <c r="C122" s="5"/>
      <c r="D122" s="5"/>
      <c r="E122" s="5"/>
      <c r="F122" s="5"/>
    </row>
    <row r="123" spans="1:23" ht="13.15" customHeight="1" x14ac:dyDescent="0.2">
      <c r="A123" s="5"/>
      <c r="B123" s="5"/>
      <c r="C123" s="5" t="s">
        <v>51</v>
      </c>
      <c r="D123" s="5" t="s">
        <v>51</v>
      </c>
      <c r="E123" s="5"/>
      <c r="F123" s="5"/>
    </row>
    <row r="124" spans="1:23" ht="23.25" x14ac:dyDescent="0.2">
      <c r="A124" s="5"/>
    </row>
  </sheetData>
  <autoFilter ref="A4:F120"/>
  <mergeCells count="2">
    <mergeCell ref="A1:F3"/>
    <mergeCell ref="A120:F120"/>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1" max="5" man="1"/>
    <brk id="7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2023-01-18T09:38:43Z</cp:lastPrinted>
  <dcterms:created xsi:type="dcterms:W3CDTF">2010-11-24T10:07:58Z</dcterms:created>
  <dcterms:modified xsi:type="dcterms:W3CDTF">2023-01-18T09:38:46Z</dcterms:modified>
</cp:coreProperties>
</file>