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14210"/>
</workbook>
</file>

<file path=xl/calcChain.xml><?xml version="1.0" encoding="utf-8"?>
<calcChain xmlns="http://schemas.openxmlformats.org/spreadsheetml/2006/main">
  <c r="D33" i="1"/>
  <c r="D29"/>
  <c r="D6"/>
  <c r="D9"/>
  <c r="D24"/>
  <c r="E17"/>
  <c r="E82"/>
  <c r="F82"/>
  <c r="E37"/>
  <c r="F37"/>
  <c r="E86"/>
  <c r="F86"/>
  <c r="E74"/>
  <c r="F74"/>
  <c r="E38"/>
  <c r="F38"/>
  <c r="B96"/>
  <c r="B99"/>
  <c r="B24"/>
  <c r="E87"/>
  <c r="F87"/>
  <c r="E51"/>
  <c r="F51"/>
  <c r="E50"/>
  <c r="F50"/>
  <c r="E49"/>
  <c r="F49"/>
  <c r="F67"/>
  <c r="E67"/>
  <c r="F48"/>
  <c r="E48"/>
  <c r="F7"/>
  <c r="F8"/>
  <c r="F10"/>
  <c r="F11"/>
  <c r="F12"/>
  <c r="F13"/>
  <c r="F14"/>
  <c r="F15"/>
  <c r="F16"/>
  <c r="F17"/>
  <c r="F18"/>
  <c r="F19"/>
  <c r="F20"/>
  <c r="F21"/>
  <c r="F22"/>
  <c r="F23"/>
  <c r="F25"/>
  <c r="F26"/>
  <c r="F27"/>
  <c r="F28"/>
  <c r="F30"/>
  <c r="F31"/>
  <c r="F32"/>
  <c r="F34"/>
  <c r="F35"/>
  <c r="F36"/>
  <c r="F39"/>
  <c r="F40"/>
  <c r="F41"/>
  <c r="F42"/>
  <c r="F43"/>
  <c r="F44"/>
  <c r="F45"/>
  <c r="F46"/>
  <c r="F47"/>
  <c r="F52"/>
  <c r="F53"/>
  <c r="F54"/>
  <c r="F55"/>
  <c r="F56"/>
  <c r="F57"/>
  <c r="F58"/>
  <c r="F59"/>
  <c r="F60"/>
  <c r="F61"/>
  <c r="F62"/>
  <c r="F63"/>
  <c r="F64"/>
  <c r="F65"/>
  <c r="F66"/>
  <c r="F68"/>
  <c r="F69"/>
  <c r="F70"/>
  <c r="F71"/>
  <c r="F72"/>
  <c r="F73"/>
  <c r="F75"/>
  <c r="F76"/>
  <c r="F77"/>
  <c r="F78"/>
  <c r="F79"/>
  <c r="F80"/>
  <c r="F81"/>
  <c r="F83"/>
  <c r="F84"/>
  <c r="F85"/>
  <c r="F88"/>
  <c r="F89"/>
  <c r="F90"/>
  <c r="F91"/>
  <c r="F92"/>
  <c r="F93"/>
  <c r="F94"/>
  <c r="F95"/>
  <c r="F97"/>
  <c r="F98"/>
  <c r="F101"/>
  <c r="F102"/>
  <c r="F103"/>
  <c r="F104"/>
  <c r="F105"/>
  <c r="F106"/>
  <c r="F107"/>
  <c r="F108"/>
  <c r="F109"/>
  <c r="F110"/>
  <c r="F111"/>
  <c r="F112"/>
  <c r="F113"/>
  <c r="F114"/>
  <c r="E7"/>
  <c r="E8"/>
  <c r="E10"/>
  <c r="E11"/>
  <c r="E12"/>
  <c r="E13"/>
  <c r="E14"/>
  <c r="E15"/>
  <c r="E16"/>
  <c r="E18"/>
  <c r="E19"/>
  <c r="E20"/>
  <c r="E21"/>
  <c r="E22"/>
  <c r="E23"/>
  <c r="E25"/>
  <c r="E26"/>
  <c r="E27"/>
  <c r="E28"/>
  <c r="E30"/>
  <c r="E31"/>
  <c r="E32"/>
  <c r="E34"/>
  <c r="E35"/>
  <c r="E36"/>
  <c r="E39"/>
  <c r="E40"/>
  <c r="E41"/>
  <c r="E42"/>
  <c r="E43"/>
  <c r="E44"/>
  <c r="E45"/>
  <c r="E46"/>
  <c r="E47"/>
  <c r="E52"/>
  <c r="E53"/>
  <c r="E54"/>
  <c r="E55"/>
  <c r="E56"/>
  <c r="E57"/>
  <c r="E58"/>
  <c r="E59"/>
  <c r="E60"/>
  <c r="E61"/>
  <c r="E62"/>
  <c r="E63"/>
  <c r="E64"/>
  <c r="E65"/>
  <c r="E66"/>
  <c r="E68"/>
  <c r="E69"/>
  <c r="E70"/>
  <c r="E71"/>
  <c r="E72"/>
  <c r="E73"/>
  <c r="E75"/>
  <c r="E76"/>
  <c r="E77"/>
  <c r="E78"/>
  <c r="E79"/>
  <c r="E80"/>
  <c r="E81"/>
  <c r="E83"/>
  <c r="E84"/>
  <c r="E85"/>
  <c r="E88"/>
  <c r="E89"/>
  <c r="E90"/>
  <c r="E91"/>
  <c r="E92"/>
  <c r="E93"/>
  <c r="E94"/>
  <c r="E95"/>
  <c r="E97"/>
  <c r="E98"/>
  <c r="E101"/>
  <c r="E102"/>
  <c r="E103"/>
  <c r="E104"/>
  <c r="E105"/>
  <c r="E106"/>
  <c r="E107"/>
  <c r="E108"/>
  <c r="E109"/>
  <c r="E110"/>
  <c r="E111"/>
  <c r="E112"/>
  <c r="E113"/>
  <c r="E114"/>
  <c r="C115"/>
  <c r="D115"/>
  <c r="C96"/>
  <c r="C99"/>
  <c r="C6"/>
  <c r="C9"/>
  <c r="C24"/>
  <c r="B9"/>
  <c r="E24"/>
  <c r="B6"/>
  <c r="B29"/>
  <c r="D96"/>
  <c r="D99"/>
  <c r="B115"/>
  <c r="E29"/>
  <c r="F29"/>
  <c r="E6"/>
  <c r="F24"/>
  <c r="D100"/>
  <c r="E9"/>
  <c r="F9"/>
  <c r="F6"/>
  <c r="C33"/>
  <c r="C100"/>
  <c r="C116"/>
  <c r="B33"/>
  <c r="B100"/>
  <c r="B116"/>
  <c r="E96"/>
  <c r="F115"/>
  <c r="E115"/>
  <c r="F99"/>
  <c r="E99"/>
  <c r="F96"/>
  <c r="F33"/>
  <c r="E33"/>
  <c r="D116"/>
  <c r="E100"/>
  <c r="F100"/>
  <c r="F116"/>
  <c r="E116"/>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<sst xmlns="http://schemas.openxmlformats.org/spreadsheetml/2006/main" count="122" uniqueCount="121">
  <si>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</si>
  <si>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</si>
  <si>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</si>
  <si>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</si>
  <si>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</si>
  <si>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</si>
  <si>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</si>
  <si>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</si>
  <si>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</si>
  <si>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</si>
  <si>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</si>
  <si>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</si>
  <si>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</si>
  <si>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</si>
  <si>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</si>
  <si>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</si>
  <si>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</si>
  <si>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</si>
  <si>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</si>
  <si>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</si>
  <si>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</si>
  <si>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</si>
  <si>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</si>
  <si>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</si>
  <si>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</si>
  <si>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</si>
  <si>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</si>
  <si>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</si>
  <si>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</si>
  <si>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</si>
  <si>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</si>
  <si>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</si>
  <si>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</si>
  <si>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</si>
  <si>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</si>
  <si>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</si>
  <si>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</si>
  <si>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</si>
  <si>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</si>
  <si>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</si>
  <si>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</si>
  <si>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</si>
  <si>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</si>
  <si>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</si>
  <si>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</si>
  <si>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</si>
  <si>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</si>
  <si>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</si>
  <si>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</si>
  <si>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</si>
  <si>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</si>
  <si>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</si>
  <si>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</si>
  <si>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</si>
  <si>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</si>
  <si>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</si>
  <si>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</si>
  <si>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</si>
  <si>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</si>
  <si>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</si>
  <si>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</si>
  <si>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</si>
  <si>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</si>
  <si>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</si>
  <si>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</si>
  <si>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</si>
  <si>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</si>
  <si>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</si>
  <si>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</si>
  <si>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</si>
  <si>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</si>
  <si>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</si>
  <si>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</si>
  <si>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</si>
  <si>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</si>
  <si>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</si>
  <si>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</si>
  <si>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</si>
  <si>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</si>
  <si>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</si>
  <si>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</si>
  <si>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</si>
  <si>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</si>
  <si>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</si>
  <si>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</si>
  <si>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</si>
  <si>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</si>
  <si>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</si>
  <si>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</si>
  <si>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</si>
  <si>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</si>
  <si>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</si>
  <si>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</si>
  <si>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</si>
  <si>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</si>
  <si>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</si>
  <si>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</si>
  <si>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</si>
  <si>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</si>
  <si>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</si>
  <si>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</si>
  <si>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</si>
  <si>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</si>
  <si>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</si>
  <si>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</si>
  <si>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</si>
  <si>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</si>
  <si>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</si>
  <si>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</si>
  <si>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</si>
  <si>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</si>
  <si>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</si>
  <si>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</si>
  <si>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</si>
  <si>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</si>
  <si>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</si>
  <si>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</si>
  <si>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</si>
  <si>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t xml:space="preserve">Исполнение районного бюджета МО «Ульяновский район» за январь-апрель 2022 года </t>
  </si>
  <si>
    <t>План за январь-апрель 2022 г. (тыс. руб.)</t>
  </si>
  <si>
    <t>Исполнено за январь-апрель 2022 г. (тыс. руб.)</t>
  </si>
</sst>
</file>

<file path=xl/styles.xml><?xml version="1.0" encoding="utf-8"?>
<styleSheet xmlns="http://schemas.openxmlformats.org/spreadsheetml/2006/main">
  <numFmts count="1">
    <numFmt numFmtId="164" formatCode="0.0"/>
  </numFmts>
  <fonts count="13">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164" fontId="10" fillId="0" borderId="1" xfId="0" applyNumberFormat="1" applyFont="1" applyFill="1" applyBorder="1" applyAlignment="1">
      <alignment horizontal="right"/>
    </xf>
    <xf numFmtId="164" fontId="8"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21"/>
  <sheetViews>
    <sheetView tabSelected="1" zoomScale="50" zoomScaleNormal="50" zoomScaleSheetLayoutView="46" workbookViewId="0">
      <pane xSplit="1" ySplit="5" topLeftCell="B9" activePane="bottomRight" state="frozen"/>
      <selection pane="topRight" activeCell="B1" sqref="B1"/>
      <selection pane="bottomLeft" activeCell="A6" sqref="A6"/>
      <selection pane="bottomRight" activeCell="D33" sqref="D33"/>
    </sheetView>
  </sheetViews>
  <sheetFormatPr defaultRowHeight="12.75"/>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c r="A1" s="38" t="s">
        <v>118</v>
      </c>
      <c r="B1" s="38"/>
      <c r="C1" s="38"/>
      <c r="D1" s="38"/>
      <c r="E1" s="38"/>
      <c r="F1" s="38"/>
    </row>
    <row r="2" spans="1:12">
      <c r="A2" s="38"/>
      <c r="B2" s="38"/>
      <c r="C2" s="38"/>
      <c r="D2" s="38"/>
      <c r="E2" s="38"/>
      <c r="F2" s="38"/>
    </row>
    <row r="3" spans="1:12" ht="20.25" customHeight="1">
      <c r="A3" s="39"/>
      <c r="B3" s="39"/>
      <c r="C3" s="39"/>
      <c r="D3" s="39"/>
      <c r="E3" s="39"/>
      <c r="F3" s="39"/>
    </row>
    <row r="4" spans="1:12" ht="106.5" customHeight="1">
      <c r="A4" s="8"/>
      <c r="B4" s="8" t="s">
        <v>115</v>
      </c>
      <c r="C4" s="8" t="s">
        <v>119</v>
      </c>
      <c r="D4" s="8" t="s">
        <v>120</v>
      </c>
      <c r="E4" s="9" t="s">
        <v>0</v>
      </c>
      <c r="F4" s="8" t="s">
        <v>44</v>
      </c>
    </row>
    <row r="5" spans="1:12" ht="26.25">
      <c r="A5" s="8" t="s">
        <v>1</v>
      </c>
      <c r="B5" s="10"/>
      <c r="C5" s="10"/>
      <c r="D5" s="10" t="s">
        <v>54</v>
      </c>
      <c r="E5" s="11"/>
      <c r="F5" s="12"/>
      <c r="G5" s="2"/>
      <c r="H5" s="2"/>
      <c r="I5" s="2"/>
      <c r="J5" s="2"/>
      <c r="K5" s="2"/>
      <c r="L5" s="2"/>
    </row>
    <row r="6" spans="1:12" ht="26.25">
      <c r="A6" s="13" t="s">
        <v>2</v>
      </c>
      <c r="B6" s="14">
        <f>B7</f>
        <v>61280</v>
      </c>
      <c r="C6" s="14">
        <f>C7</f>
        <v>16000</v>
      </c>
      <c r="D6" s="14">
        <f>D7</f>
        <v>15974.4</v>
      </c>
      <c r="E6" s="15">
        <f>D6/C6*100</f>
        <v>99.839999999999989</v>
      </c>
      <c r="F6" s="14">
        <f>D6-C6</f>
        <v>-25.600000000000364</v>
      </c>
      <c r="G6" s="2"/>
      <c r="H6" s="2"/>
      <c r="I6" s="2"/>
      <c r="J6" s="2"/>
      <c r="K6" s="2"/>
      <c r="L6" s="2"/>
    </row>
    <row r="7" spans="1:12" ht="26.25">
      <c r="A7" s="16" t="s">
        <v>3</v>
      </c>
      <c r="B7" s="17">
        <v>61280</v>
      </c>
      <c r="C7" s="17">
        <v>16000</v>
      </c>
      <c r="D7" s="17">
        <v>15974.4</v>
      </c>
      <c r="E7" s="15">
        <f t="shared" ref="E7:E60" si="0">D7/C7*100</f>
        <v>99.839999999999989</v>
      </c>
      <c r="F7" s="14">
        <f t="shared" ref="F7:F60" si="1">D7-C7</f>
        <v>-25.600000000000364</v>
      </c>
      <c r="G7" s="2"/>
      <c r="H7" s="2"/>
      <c r="I7" s="2"/>
      <c r="J7" s="2"/>
      <c r="K7" s="2"/>
      <c r="L7" s="2"/>
    </row>
    <row r="8" spans="1:12" ht="26.25">
      <c r="A8" s="18" t="s">
        <v>48</v>
      </c>
      <c r="B8" s="19">
        <v>16914.599999999999</v>
      </c>
      <c r="C8" s="19">
        <v>6181</v>
      </c>
      <c r="D8" s="19">
        <v>6038.8</v>
      </c>
      <c r="E8" s="15">
        <f t="shared" si="0"/>
        <v>97.699401391360624</v>
      </c>
      <c r="F8" s="14">
        <f t="shared" si="1"/>
        <v>-142.19999999999982</v>
      </c>
      <c r="G8" s="2"/>
      <c r="H8" s="2"/>
      <c r="I8" s="2"/>
      <c r="J8" s="2"/>
      <c r="K8" s="2"/>
      <c r="L8" s="2"/>
    </row>
    <row r="9" spans="1:12" ht="26.25">
      <c r="A9" s="13" t="s">
        <v>4</v>
      </c>
      <c r="B9" s="14">
        <f>B10+B11+B12+B13</f>
        <v>25886.5</v>
      </c>
      <c r="C9" s="14">
        <f>C10+C11+C12+C13</f>
        <v>10940</v>
      </c>
      <c r="D9" s="14">
        <f>D10+D11+D12+D13</f>
        <v>12375.299999999997</v>
      </c>
      <c r="E9" s="15">
        <f t="shared" si="0"/>
        <v>113.1197440585009</v>
      </c>
      <c r="F9" s="14">
        <f t="shared" si="1"/>
        <v>1435.2999999999975</v>
      </c>
      <c r="G9" s="2"/>
      <c r="H9" s="2"/>
      <c r="I9" s="2"/>
      <c r="J9" s="2"/>
      <c r="K9" s="2"/>
      <c r="L9" s="2"/>
    </row>
    <row r="10" spans="1:12" ht="26.25">
      <c r="A10" s="18" t="s">
        <v>49</v>
      </c>
      <c r="B10" s="17">
        <v>20165</v>
      </c>
      <c r="C10" s="17">
        <v>8000</v>
      </c>
      <c r="D10" s="17">
        <v>8984.9</v>
      </c>
      <c r="E10" s="15">
        <f t="shared" si="0"/>
        <v>112.31125</v>
      </c>
      <c r="F10" s="14">
        <f t="shared" si="1"/>
        <v>984.89999999999964</v>
      </c>
      <c r="G10" s="2"/>
      <c r="H10" s="2"/>
      <c r="I10" s="2"/>
      <c r="J10" s="2"/>
      <c r="K10" s="2"/>
      <c r="L10" s="2"/>
    </row>
    <row r="11" spans="1:12" ht="51">
      <c r="A11" s="16" t="s">
        <v>5</v>
      </c>
      <c r="B11" s="17"/>
      <c r="C11" s="17"/>
      <c r="D11" s="17">
        <v>28.8</v>
      </c>
      <c r="E11" s="15" t="e">
        <f t="shared" si="0"/>
        <v>#DIV/0!</v>
      </c>
      <c r="F11" s="14">
        <f t="shared" si="1"/>
        <v>28.8</v>
      </c>
      <c r="G11" s="2"/>
      <c r="H11" s="2"/>
      <c r="I11" s="2"/>
      <c r="J11" s="2"/>
      <c r="K11" s="2"/>
      <c r="L11" s="2"/>
    </row>
    <row r="12" spans="1:12" ht="51">
      <c r="A12" s="16" t="s">
        <v>46</v>
      </c>
      <c r="B12" s="20">
        <v>2211.4</v>
      </c>
      <c r="C12" s="20">
        <v>2000</v>
      </c>
      <c r="D12" s="17">
        <v>2208.6999999999998</v>
      </c>
      <c r="E12" s="15">
        <f t="shared" si="0"/>
        <v>110.43499999999999</v>
      </c>
      <c r="F12" s="14">
        <f t="shared" si="1"/>
        <v>208.69999999999982</v>
      </c>
      <c r="G12" s="2"/>
      <c r="H12" s="2"/>
      <c r="I12" s="2"/>
      <c r="J12" s="2"/>
      <c r="K12" s="2"/>
      <c r="L12" s="2"/>
    </row>
    <row r="13" spans="1:12" ht="26.25">
      <c r="A13" s="16" t="s">
        <v>6</v>
      </c>
      <c r="B13" s="17">
        <v>3510.1</v>
      </c>
      <c r="C13" s="17">
        <v>940</v>
      </c>
      <c r="D13" s="17">
        <v>1152.9000000000001</v>
      </c>
      <c r="E13" s="15">
        <f t="shared" si="0"/>
        <v>122.64893617021278</v>
      </c>
      <c r="F13" s="14">
        <f t="shared" si="1"/>
        <v>212.90000000000009</v>
      </c>
      <c r="G13" s="2"/>
      <c r="H13" s="2"/>
      <c r="I13" s="2"/>
      <c r="J13" s="2"/>
      <c r="K13" s="2"/>
      <c r="L13" s="2"/>
    </row>
    <row r="14" spans="1:12" ht="26.25">
      <c r="A14" s="18" t="s">
        <v>7</v>
      </c>
      <c r="B14" s="19"/>
      <c r="C14" s="19"/>
      <c r="D14" s="19"/>
      <c r="E14" s="15" t="e">
        <f t="shared" si="0"/>
        <v>#DIV/0!</v>
      </c>
      <c r="F14" s="14">
        <f t="shared" si="1"/>
        <v>0</v>
      </c>
      <c r="G14" s="2"/>
      <c r="H14" s="2"/>
      <c r="I14" s="2"/>
      <c r="J14" s="2"/>
      <c r="K14" s="2"/>
      <c r="L14" s="2"/>
    </row>
    <row r="15" spans="1:12" ht="26.25">
      <c r="A15" s="16" t="s">
        <v>8</v>
      </c>
      <c r="B15" s="17"/>
      <c r="C15" s="17"/>
      <c r="D15" s="17"/>
      <c r="E15" s="15" t="e">
        <f t="shared" si="0"/>
        <v>#DIV/0!</v>
      </c>
      <c r="F15" s="14">
        <f t="shared" si="1"/>
        <v>0</v>
      </c>
      <c r="G15" s="2"/>
      <c r="H15" s="2"/>
      <c r="I15" s="2"/>
      <c r="J15" s="2"/>
      <c r="K15" s="2"/>
      <c r="L15" s="2"/>
    </row>
    <row r="16" spans="1:12" ht="26.25">
      <c r="A16" s="16" t="s">
        <v>9</v>
      </c>
      <c r="B16" s="17"/>
      <c r="C16" s="17"/>
      <c r="D16" s="17"/>
      <c r="E16" s="15" t="e">
        <f t="shared" si="0"/>
        <v>#DIV/0!</v>
      </c>
      <c r="F16" s="14">
        <f t="shared" si="1"/>
        <v>0</v>
      </c>
      <c r="G16" s="2"/>
      <c r="H16" s="2"/>
      <c r="I16" s="2"/>
      <c r="J16" s="2"/>
      <c r="K16" s="2"/>
      <c r="L16" s="2"/>
    </row>
    <row r="17" spans="1:12" ht="26.25">
      <c r="A17" s="18" t="s">
        <v>10</v>
      </c>
      <c r="B17" s="21">
        <v>5600</v>
      </c>
      <c r="C17" s="21">
        <v>1300</v>
      </c>
      <c r="D17" s="19">
        <v>1349.7</v>
      </c>
      <c r="E17" s="15">
        <f t="shared" si="0"/>
        <v>103.82307692307693</v>
      </c>
      <c r="F17" s="14">
        <f t="shared" si="1"/>
        <v>49.700000000000045</v>
      </c>
      <c r="G17" s="2"/>
      <c r="H17" s="2"/>
      <c r="I17" s="2"/>
      <c r="J17" s="2"/>
      <c r="K17" s="2"/>
      <c r="L17" s="2"/>
    </row>
    <row r="18" spans="1:12" ht="78.75">
      <c r="A18" s="18" t="s">
        <v>11</v>
      </c>
      <c r="B18" s="19"/>
      <c r="C18" s="19"/>
      <c r="D18" s="19"/>
      <c r="E18" s="15" t="e">
        <f t="shared" si="0"/>
        <v>#DIV/0!</v>
      </c>
      <c r="F18" s="14">
        <f t="shared" si="1"/>
        <v>0</v>
      </c>
      <c r="G18" s="2"/>
      <c r="H18" s="2"/>
      <c r="I18" s="2"/>
      <c r="J18" s="2"/>
      <c r="K18" s="2"/>
      <c r="L18" s="2"/>
    </row>
    <row r="19" spans="1:12" ht="51">
      <c r="A19" s="16" t="s">
        <v>12</v>
      </c>
      <c r="B19" s="17"/>
      <c r="C19" s="17"/>
      <c r="D19" s="17"/>
      <c r="E19" s="15" t="e">
        <f t="shared" si="0"/>
        <v>#DIV/0!</v>
      </c>
      <c r="F19" s="14">
        <f t="shared" si="1"/>
        <v>0</v>
      </c>
      <c r="G19" s="2"/>
      <c r="H19" s="2"/>
      <c r="I19" s="2"/>
      <c r="J19" s="2"/>
      <c r="K19" s="2"/>
      <c r="L19" s="2"/>
    </row>
    <row r="20" spans="1:12" ht="26.25">
      <c r="A20" s="16" t="s">
        <v>13</v>
      </c>
      <c r="B20" s="17"/>
      <c r="C20" s="17"/>
      <c r="D20" s="17"/>
      <c r="E20" s="15" t="e">
        <f t="shared" si="0"/>
        <v>#DIV/0!</v>
      </c>
      <c r="F20" s="14">
        <f t="shared" si="1"/>
        <v>0</v>
      </c>
      <c r="G20" s="2"/>
      <c r="H20" s="2"/>
      <c r="I20" s="2"/>
      <c r="J20" s="2"/>
      <c r="K20" s="2"/>
      <c r="L20" s="2"/>
    </row>
    <row r="21" spans="1:12" ht="26.25">
      <c r="A21" s="16" t="s">
        <v>14</v>
      </c>
      <c r="B21" s="17"/>
      <c r="C21" s="17"/>
      <c r="D21" s="17"/>
      <c r="E21" s="15" t="e">
        <f t="shared" si="0"/>
        <v>#DIV/0!</v>
      </c>
      <c r="F21" s="14">
        <f t="shared" si="1"/>
        <v>0</v>
      </c>
      <c r="G21" s="2"/>
      <c r="H21" s="2"/>
      <c r="I21" s="2"/>
      <c r="J21" s="2"/>
      <c r="K21" s="2"/>
      <c r="L21" s="2"/>
    </row>
    <row r="22" spans="1:12" ht="26.25">
      <c r="A22" s="16" t="s">
        <v>15</v>
      </c>
      <c r="B22" s="17"/>
      <c r="C22" s="17"/>
      <c r="D22" s="17"/>
      <c r="E22" s="15" t="e">
        <f t="shared" si="0"/>
        <v>#DIV/0!</v>
      </c>
      <c r="F22" s="14">
        <f t="shared" si="1"/>
        <v>0</v>
      </c>
      <c r="G22" s="2"/>
      <c r="H22" s="2"/>
      <c r="I22" s="2"/>
      <c r="J22" s="2"/>
      <c r="K22" s="2"/>
      <c r="L22" s="2"/>
    </row>
    <row r="23" spans="1:12" ht="78.75">
      <c r="A23" s="18" t="s">
        <v>16</v>
      </c>
      <c r="B23" s="19">
        <v>7661</v>
      </c>
      <c r="C23" s="19">
        <v>1210</v>
      </c>
      <c r="D23" s="19">
        <v>1226.9000000000001</v>
      </c>
      <c r="E23" s="15">
        <f t="shared" si="0"/>
        <v>101.39669421487605</v>
      </c>
      <c r="F23" s="14">
        <f t="shared" si="1"/>
        <v>16.900000000000091</v>
      </c>
      <c r="G23" s="2"/>
      <c r="H23" s="2"/>
      <c r="I23" s="2"/>
      <c r="J23" s="2"/>
      <c r="K23" s="2"/>
      <c r="L23" s="2"/>
    </row>
    <row r="24" spans="1:12" ht="52.5">
      <c r="A24" s="13" t="s">
        <v>17</v>
      </c>
      <c r="B24" s="15">
        <f>B25</f>
        <v>1900</v>
      </c>
      <c r="C24" s="14">
        <f>C25</f>
        <v>1900</v>
      </c>
      <c r="D24" s="14">
        <f>D25</f>
        <v>1989.7</v>
      </c>
      <c r="E24" s="15">
        <f t="shared" si="0"/>
        <v>104.72105263157896</v>
      </c>
      <c r="F24" s="14">
        <f t="shared" si="1"/>
        <v>89.700000000000045</v>
      </c>
      <c r="G24" s="2"/>
      <c r="H24" s="2"/>
      <c r="I24" s="2"/>
      <c r="J24" s="2"/>
      <c r="K24" s="2"/>
      <c r="L24" s="2"/>
    </row>
    <row r="25" spans="1:12" ht="51">
      <c r="A25" s="16" t="s">
        <v>18</v>
      </c>
      <c r="B25" s="20">
        <v>1900</v>
      </c>
      <c r="C25" s="20">
        <v>1900</v>
      </c>
      <c r="D25" s="17">
        <v>1989.7</v>
      </c>
      <c r="E25" s="15">
        <f t="shared" si="0"/>
        <v>104.72105263157896</v>
      </c>
      <c r="F25" s="14">
        <f t="shared" si="1"/>
        <v>89.700000000000045</v>
      </c>
      <c r="G25" s="2"/>
      <c r="H25" s="2"/>
      <c r="I25" s="2"/>
      <c r="J25" s="2"/>
      <c r="K25" s="2"/>
      <c r="L25" s="2"/>
    </row>
    <row r="26" spans="1:12" ht="52.5">
      <c r="A26" s="18" t="s">
        <v>19</v>
      </c>
      <c r="B26" s="21">
        <v>33967.199999999997</v>
      </c>
      <c r="C26" s="21">
        <v>12066.3</v>
      </c>
      <c r="D26" s="21">
        <v>13246.2</v>
      </c>
      <c r="E26" s="15">
        <f t="shared" si="0"/>
        <v>109.77847393152831</v>
      </c>
      <c r="F26" s="14">
        <f t="shared" si="1"/>
        <v>1179.9000000000015</v>
      </c>
      <c r="G26" s="2"/>
      <c r="H26" s="2"/>
      <c r="I26" s="2"/>
      <c r="J26" s="2"/>
      <c r="K26" s="2"/>
      <c r="L26" s="2"/>
    </row>
    <row r="27" spans="1:12" ht="51">
      <c r="A27" s="16" t="s">
        <v>20</v>
      </c>
      <c r="B27" s="20"/>
      <c r="C27" s="20"/>
      <c r="D27" s="17"/>
      <c r="E27" s="15" t="e">
        <f t="shared" si="0"/>
        <v>#DIV/0!</v>
      </c>
      <c r="F27" s="14">
        <f t="shared" si="1"/>
        <v>0</v>
      </c>
      <c r="G27" s="2"/>
      <c r="H27" s="2"/>
      <c r="I27" s="2"/>
      <c r="J27" s="2"/>
      <c r="K27" s="2"/>
      <c r="L27" s="2"/>
    </row>
    <row r="28" spans="1:12" ht="26.25">
      <c r="A28" s="18" t="s">
        <v>21</v>
      </c>
      <c r="B28" s="21">
        <v>870</v>
      </c>
      <c r="C28" s="21">
        <v>300</v>
      </c>
      <c r="D28" s="19">
        <v>324.7</v>
      </c>
      <c r="E28" s="15">
        <f t="shared" si="0"/>
        <v>108.23333333333333</v>
      </c>
      <c r="F28" s="14">
        <f t="shared" si="1"/>
        <v>24.699999999999989</v>
      </c>
      <c r="G28" s="2"/>
      <c r="H28" s="2"/>
      <c r="I28" s="2"/>
      <c r="J28" s="2"/>
      <c r="K28" s="2"/>
      <c r="L28" s="2"/>
    </row>
    <row r="29" spans="1:12" ht="26.25">
      <c r="A29" s="18" t="s">
        <v>22</v>
      </c>
      <c r="B29" s="19">
        <f>B31</f>
        <v>70</v>
      </c>
      <c r="C29" s="19"/>
      <c r="D29" s="21">
        <f>D30+D31</f>
        <v>160.5</v>
      </c>
      <c r="E29" s="15" t="e">
        <f t="shared" si="0"/>
        <v>#DIV/0!</v>
      </c>
      <c r="F29" s="14">
        <f t="shared" si="1"/>
        <v>160.5</v>
      </c>
      <c r="G29" s="2"/>
      <c r="H29" s="2"/>
      <c r="I29" s="2"/>
      <c r="J29" s="2"/>
      <c r="K29" s="2"/>
      <c r="L29" s="2"/>
    </row>
    <row r="30" spans="1:12" ht="51">
      <c r="A30" s="16" t="s">
        <v>23</v>
      </c>
      <c r="B30" s="19"/>
      <c r="C30" s="19"/>
      <c r="D30" s="20">
        <v>5.8</v>
      </c>
      <c r="E30" s="15" t="e">
        <f t="shared" si="0"/>
        <v>#DIV/0!</v>
      </c>
      <c r="F30" s="14">
        <f t="shared" si="1"/>
        <v>5.8</v>
      </c>
      <c r="G30" s="2"/>
      <c r="H30" s="2"/>
      <c r="I30" s="2"/>
      <c r="J30" s="2"/>
      <c r="K30" s="2"/>
      <c r="L30" s="2"/>
    </row>
    <row r="31" spans="1:12" ht="51">
      <c r="A31" s="16" t="s">
        <v>24</v>
      </c>
      <c r="B31" s="17">
        <v>70</v>
      </c>
      <c r="C31" s="17"/>
      <c r="D31" s="17">
        <v>154.69999999999999</v>
      </c>
      <c r="E31" s="15" t="e">
        <f t="shared" si="0"/>
        <v>#DIV/0!</v>
      </c>
      <c r="F31" s="14">
        <f t="shared" si="1"/>
        <v>154.69999999999999</v>
      </c>
      <c r="G31" s="2"/>
      <c r="H31" s="2"/>
      <c r="I31" s="2"/>
      <c r="J31" s="2"/>
      <c r="K31" s="2"/>
      <c r="L31" s="2"/>
    </row>
    <row r="32" spans="1:12" ht="52.5">
      <c r="A32" s="18" t="s">
        <v>25</v>
      </c>
      <c r="B32" s="19">
        <v>10630</v>
      </c>
      <c r="C32" s="19">
        <v>2830</v>
      </c>
      <c r="D32" s="19">
        <v>2973.5</v>
      </c>
      <c r="E32" s="15">
        <f t="shared" si="0"/>
        <v>105.07067137809187</v>
      </c>
      <c r="F32" s="14">
        <f t="shared" si="1"/>
        <v>143.5</v>
      </c>
      <c r="G32" s="2"/>
      <c r="H32" s="2"/>
      <c r="I32" s="2"/>
      <c r="J32" s="2"/>
      <c r="K32" s="2"/>
      <c r="L32" s="2"/>
    </row>
    <row r="33" spans="1:23" s="1" customFormat="1" ht="26.25">
      <c r="A33" s="13" t="s">
        <v>26</v>
      </c>
      <c r="B33" s="14">
        <f>B6+B8+B9+B17+B23+B24+B26+B28+B32+B29</f>
        <v>164779.29999999999</v>
      </c>
      <c r="C33" s="15">
        <f>C6+C8+C9+C17+C23+C24+C26+C28+C32+C29</f>
        <v>52727.3</v>
      </c>
      <c r="D33" s="15">
        <f>D6+D8+D9+D17+D23+D24+D26+D28+D32+D29</f>
        <v>55659.7</v>
      </c>
      <c r="E33" s="15">
        <f t="shared" si="0"/>
        <v>105.56144539925236</v>
      </c>
      <c r="F33" s="14">
        <f t="shared" si="1"/>
        <v>2932.3999999999942</v>
      </c>
      <c r="G33" s="2"/>
      <c r="H33" s="2"/>
      <c r="I33" s="2"/>
      <c r="J33" s="2"/>
      <c r="K33" s="2"/>
      <c r="L33" s="2"/>
      <c r="M33" s="2"/>
      <c r="N33" s="2"/>
      <c r="O33" s="2"/>
      <c r="P33" s="2"/>
      <c r="Q33" s="2"/>
      <c r="R33" s="2"/>
      <c r="S33" s="2"/>
      <c r="T33" s="2"/>
      <c r="U33" s="2"/>
      <c r="V33" s="2"/>
      <c r="W33" s="2"/>
    </row>
    <row r="34" spans="1:23" ht="77.25">
      <c r="A34" s="22" t="s">
        <v>107</v>
      </c>
      <c r="B34" s="20">
        <v>20302.7</v>
      </c>
      <c r="C34" s="20">
        <v>6768</v>
      </c>
      <c r="D34" s="20">
        <v>6768</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c r="A35" s="16" t="s">
        <v>55</v>
      </c>
      <c r="B35" s="20">
        <v>641.70000000000005</v>
      </c>
      <c r="C35" s="20">
        <v>354.8</v>
      </c>
      <c r="D35" s="20">
        <v>354.8</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c r="A37" s="16" t="s">
        <v>57</v>
      </c>
      <c r="B37" s="20">
        <v>124966.8</v>
      </c>
      <c r="C37" s="20">
        <v>52437</v>
      </c>
      <c r="D37" s="20">
        <v>52437</v>
      </c>
      <c r="E37" s="15">
        <f t="shared" si="0"/>
        <v>100</v>
      </c>
      <c r="F37" s="14">
        <f t="shared" si="1"/>
        <v>0</v>
      </c>
      <c r="G37" s="2"/>
      <c r="H37" s="2"/>
      <c r="I37" s="2"/>
      <c r="J37" s="2"/>
      <c r="K37" s="2"/>
      <c r="L37" s="2"/>
      <c r="M37" s="2"/>
      <c r="N37" s="2"/>
      <c r="O37" s="2"/>
      <c r="P37" s="2"/>
      <c r="Q37" s="2"/>
      <c r="R37" s="2"/>
      <c r="S37" s="2"/>
      <c r="T37" s="2"/>
      <c r="U37" s="2"/>
      <c r="V37" s="2"/>
      <c r="W37" s="2"/>
    </row>
    <row r="38" spans="1:23" ht="51.75">
      <c r="A38" s="16" t="s">
        <v>112</v>
      </c>
      <c r="B38" s="20">
        <v>126.2</v>
      </c>
      <c r="C38" s="20">
        <v>0</v>
      </c>
      <c r="D38" s="20">
        <v>0</v>
      </c>
      <c r="E38" s="15" t="e">
        <f t="shared" si="0"/>
        <v>#DIV/0!</v>
      </c>
      <c r="F38" s="14">
        <f t="shared" si="1"/>
        <v>0</v>
      </c>
      <c r="G38" s="2"/>
      <c r="H38" s="2"/>
      <c r="I38" s="2"/>
      <c r="J38" s="2"/>
      <c r="K38" s="2"/>
      <c r="L38" s="2"/>
      <c r="M38" s="2"/>
      <c r="N38" s="2"/>
      <c r="O38" s="2"/>
      <c r="P38" s="2"/>
      <c r="Q38" s="2"/>
      <c r="R38" s="2"/>
      <c r="S38" s="2"/>
      <c r="T38" s="2"/>
      <c r="U38" s="2"/>
      <c r="V38" s="2"/>
      <c r="W38" s="2"/>
    </row>
    <row r="39" spans="1:23" ht="51.75">
      <c r="A39" s="16" t="s">
        <v>58</v>
      </c>
      <c r="B39" s="35">
        <v>16561.400000000001</v>
      </c>
      <c r="C39" s="35">
        <v>4041.5</v>
      </c>
      <c r="D39" s="35">
        <v>4041.5</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c r="A40" s="16" t="s">
        <v>59</v>
      </c>
      <c r="B40" s="20">
        <v>6948.8</v>
      </c>
      <c r="C40" s="20">
        <v>1082.5999999999999</v>
      </c>
      <c r="D40" s="20">
        <v>1082.5999999999999</v>
      </c>
      <c r="E40" s="15">
        <f t="shared" si="0"/>
        <v>100</v>
      </c>
      <c r="F40" s="14">
        <f t="shared" si="1"/>
        <v>0</v>
      </c>
      <c r="G40" s="7"/>
      <c r="H40" s="6"/>
      <c r="I40" s="6"/>
      <c r="J40" s="6"/>
      <c r="K40" s="6"/>
      <c r="L40" s="6"/>
      <c r="M40" s="6"/>
      <c r="N40" s="6"/>
      <c r="O40" s="6"/>
      <c r="P40" s="2"/>
      <c r="Q40" s="2"/>
      <c r="R40" s="2"/>
      <c r="S40" s="2"/>
      <c r="T40" s="2"/>
      <c r="U40" s="2"/>
      <c r="V40" s="2"/>
      <c r="W40" s="2"/>
    </row>
    <row r="41" spans="1:23" ht="77.25">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c r="A46" s="16" t="s">
        <v>65</v>
      </c>
      <c r="B46" s="20">
        <v>35.4</v>
      </c>
      <c r="C46" s="20">
        <v>15.7</v>
      </c>
      <c r="D46" s="20">
        <v>15.7</v>
      </c>
      <c r="E46" s="15">
        <f t="shared" si="0"/>
        <v>100</v>
      </c>
      <c r="F46" s="14">
        <f t="shared" si="1"/>
        <v>0</v>
      </c>
      <c r="G46" s="2"/>
      <c r="H46" s="2"/>
      <c r="I46" s="2"/>
      <c r="J46" s="2"/>
      <c r="K46" s="2"/>
      <c r="L46" s="2"/>
      <c r="M46" s="2"/>
      <c r="N46" s="2"/>
      <c r="O46" s="2"/>
      <c r="P46" s="2"/>
      <c r="Q46" s="2"/>
      <c r="R46" s="2"/>
      <c r="S46" s="2"/>
      <c r="T46" s="2"/>
      <c r="U46" s="2"/>
      <c r="V46" s="2"/>
      <c r="W46" s="2"/>
    </row>
    <row r="47" spans="1:23" ht="77.25">
      <c r="A47" s="16" t="s">
        <v>66</v>
      </c>
      <c r="B47" s="20">
        <v>1398</v>
      </c>
      <c r="C47" s="20">
        <v>466</v>
      </c>
      <c r="D47" s="20">
        <v>466</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c r="A49" s="24" t="s">
        <v>104</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c r="A50" s="24" t="s">
        <v>108</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c r="A51" s="24" t="s">
        <v>110</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c r="A52" s="16" t="s">
        <v>68</v>
      </c>
      <c r="B52" s="20">
        <v>3086.7</v>
      </c>
      <c r="C52" s="20">
        <v>0</v>
      </c>
      <c r="D52" s="20">
        <v>0</v>
      </c>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c r="A57" s="16" t="s">
        <v>73</v>
      </c>
      <c r="B57" s="20">
        <v>87.14</v>
      </c>
      <c r="C57" s="20">
        <v>0</v>
      </c>
      <c r="D57" s="20">
        <v>0</v>
      </c>
      <c r="E57" s="15" t="e">
        <f t="shared" si="0"/>
        <v>#DIV/0!</v>
      </c>
      <c r="F57" s="14">
        <f t="shared" si="1"/>
        <v>0</v>
      </c>
      <c r="G57" s="2"/>
      <c r="H57" s="2"/>
      <c r="I57" s="2"/>
      <c r="J57" s="2"/>
      <c r="K57" s="2"/>
      <c r="L57" s="2"/>
      <c r="M57" s="2"/>
      <c r="N57" s="2"/>
      <c r="O57" s="2"/>
      <c r="P57" s="2"/>
      <c r="Q57" s="2"/>
      <c r="R57" s="2"/>
      <c r="S57" s="2"/>
      <c r="T57" s="2"/>
      <c r="U57" s="2"/>
      <c r="V57" s="2"/>
      <c r="W57" s="2"/>
    </row>
    <row r="58" spans="1:23" ht="77.25">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c r="A59" s="16" t="s">
        <v>109</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c r="A60" s="16" t="s">
        <v>113</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c r="A61" s="16" t="s">
        <v>75</v>
      </c>
      <c r="B61" s="20">
        <v>397.4</v>
      </c>
      <c r="C61" s="20">
        <v>265</v>
      </c>
      <c r="D61" s="20">
        <v>265</v>
      </c>
      <c r="E61" s="15">
        <f t="shared" ref="E61:E87" si="2">D61/C61*100</f>
        <v>100</v>
      </c>
      <c r="F61" s="14">
        <f t="shared" ref="F61:F87" si="3">D61-C61</f>
        <v>0</v>
      </c>
      <c r="G61" s="2"/>
      <c r="H61" s="2"/>
      <c r="I61" s="2"/>
      <c r="J61" s="2"/>
      <c r="K61" s="2"/>
      <c r="L61" s="2"/>
      <c r="M61" s="2"/>
      <c r="N61" s="2"/>
      <c r="O61" s="2"/>
      <c r="P61" s="2"/>
      <c r="Q61" s="2"/>
      <c r="R61" s="2"/>
      <c r="S61" s="2"/>
      <c r="T61" s="2"/>
      <c r="U61" s="2"/>
      <c r="V61" s="2"/>
      <c r="W61" s="2"/>
    </row>
    <row r="62" spans="1:23" ht="129.75" customHeight="1">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c r="A63" s="16" t="s">
        <v>77</v>
      </c>
      <c r="B63" s="20">
        <v>54.3</v>
      </c>
      <c r="C63" s="20">
        <v>11.6</v>
      </c>
      <c r="D63" s="20">
        <v>11.6</v>
      </c>
      <c r="E63" s="15">
        <f t="shared" si="2"/>
        <v>100</v>
      </c>
      <c r="F63" s="14">
        <f t="shared" si="3"/>
        <v>0</v>
      </c>
      <c r="G63" s="2"/>
      <c r="H63" s="2"/>
      <c r="I63" s="2"/>
      <c r="J63" s="2"/>
      <c r="K63" s="2"/>
      <c r="L63" s="2"/>
      <c r="M63" s="2"/>
      <c r="N63" s="2"/>
      <c r="O63" s="2"/>
      <c r="P63" s="2"/>
      <c r="Q63" s="2"/>
      <c r="R63" s="2"/>
      <c r="S63" s="2"/>
      <c r="T63" s="2"/>
      <c r="U63" s="2"/>
      <c r="V63" s="2"/>
      <c r="W63" s="2"/>
    </row>
    <row r="64" spans="1:23" ht="102.75">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c r="A65" s="16" t="s">
        <v>105</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c r="A67" s="16" t="s">
        <v>80</v>
      </c>
      <c r="B67" s="20">
        <v>15883.3</v>
      </c>
      <c r="C67" s="20">
        <v>4900</v>
      </c>
      <c r="D67" s="20">
        <v>4900</v>
      </c>
      <c r="E67" s="15">
        <f>D67/C67*100</f>
        <v>100</v>
      </c>
      <c r="F67" s="14">
        <f>D67-C67</f>
        <v>0</v>
      </c>
      <c r="G67" s="2"/>
      <c r="H67" s="2"/>
      <c r="I67" s="2"/>
      <c r="J67" s="2"/>
      <c r="K67" s="2"/>
      <c r="L67" s="2"/>
      <c r="M67" s="2"/>
      <c r="N67" s="2"/>
      <c r="O67" s="2"/>
      <c r="P67" s="2"/>
      <c r="Q67" s="2"/>
      <c r="R67" s="2"/>
      <c r="S67" s="2"/>
      <c r="T67" s="2"/>
      <c r="U67" s="2"/>
      <c r="V67" s="2"/>
      <c r="W67" s="2"/>
    </row>
    <row r="68" spans="1:23" ht="310.5" customHeight="1">
      <c r="A68" s="16" t="s">
        <v>81</v>
      </c>
      <c r="B68" s="20">
        <v>276</v>
      </c>
      <c r="C68" s="20">
        <v>0</v>
      </c>
      <c r="D68" s="20">
        <v>0</v>
      </c>
      <c r="E68" s="15" t="e">
        <f t="shared" si="2"/>
        <v>#DIV/0!</v>
      </c>
      <c r="F68" s="14">
        <f t="shared" si="3"/>
        <v>0</v>
      </c>
      <c r="G68" s="2"/>
      <c r="H68" s="2"/>
      <c r="I68" s="2"/>
      <c r="J68" s="2"/>
      <c r="K68" s="2"/>
      <c r="L68" s="2"/>
      <c r="M68" s="2"/>
      <c r="N68" s="2"/>
      <c r="O68" s="2"/>
      <c r="P68" s="2"/>
      <c r="Q68" s="2"/>
      <c r="R68" s="2"/>
      <c r="S68" s="2"/>
      <c r="T68" s="2"/>
      <c r="U68" s="2"/>
      <c r="V68" s="2"/>
      <c r="W68" s="2"/>
    </row>
    <row r="69" spans="1:23" ht="133.5" customHeight="1">
      <c r="A69" s="16" t="s">
        <v>82</v>
      </c>
      <c r="B69" s="20">
        <v>35609.800000000003</v>
      </c>
      <c r="C69" s="20">
        <v>10119.1</v>
      </c>
      <c r="D69" s="20">
        <v>10119.1</v>
      </c>
      <c r="E69" s="15">
        <f t="shared" si="2"/>
        <v>100</v>
      </c>
      <c r="F69" s="14">
        <f t="shared" si="3"/>
        <v>0</v>
      </c>
      <c r="G69" s="2"/>
      <c r="H69" s="2"/>
      <c r="I69" s="2"/>
      <c r="J69" s="2"/>
      <c r="K69" s="2"/>
      <c r="L69" s="2"/>
      <c r="M69" s="2"/>
      <c r="N69" s="2"/>
      <c r="O69" s="2"/>
      <c r="P69" s="2"/>
      <c r="Q69" s="2"/>
      <c r="R69" s="2"/>
      <c r="S69" s="2"/>
      <c r="T69" s="2"/>
      <c r="U69" s="2"/>
      <c r="V69" s="2"/>
      <c r="W69" s="2"/>
    </row>
    <row r="70" spans="1:23" ht="77.25">
      <c r="A70" s="16" t="s">
        <v>83</v>
      </c>
      <c r="B70" s="20">
        <v>922.1</v>
      </c>
      <c r="C70" s="35">
        <v>307.2</v>
      </c>
      <c r="D70" s="35">
        <v>307.2</v>
      </c>
      <c r="E70" s="15">
        <f t="shared" si="2"/>
        <v>100</v>
      </c>
      <c r="F70" s="14">
        <f t="shared" si="3"/>
        <v>0</v>
      </c>
      <c r="G70" s="2"/>
      <c r="H70" s="2"/>
      <c r="I70" s="2"/>
      <c r="J70" s="2"/>
      <c r="K70" s="2"/>
      <c r="L70" s="2"/>
      <c r="M70" s="2"/>
      <c r="N70" s="2"/>
      <c r="O70" s="2"/>
      <c r="P70" s="2"/>
      <c r="Q70" s="2"/>
      <c r="R70" s="2"/>
      <c r="S70" s="2"/>
      <c r="T70" s="2"/>
      <c r="U70" s="2"/>
      <c r="V70" s="2"/>
      <c r="W70" s="2"/>
    </row>
    <row r="71" spans="1:23" ht="79.5" customHeight="1">
      <c r="A71" s="16" t="s">
        <v>84</v>
      </c>
      <c r="B71" s="36">
        <v>13741.3</v>
      </c>
      <c r="C71" s="20">
        <v>5725</v>
      </c>
      <c r="D71" s="20">
        <v>5725</v>
      </c>
      <c r="E71" s="15">
        <f t="shared" si="2"/>
        <v>100</v>
      </c>
      <c r="F71" s="14">
        <f t="shared" si="3"/>
        <v>0</v>
      </c>
      <c r="G71" s="2"/>
      <c r="H71" s="2"/>
      <c r="I71" s="2"/>
      <c r="J71" s="2"/>
      <c r="K71" s="2"/>
      <c r="L71" s="2"/>
      <c r="M71" s="2"/>
      <c r="N71" s="2"/>
      <c r="O71" s="2"/>
      <c r="P71" s="2"/>
      <c r="Q71" s="2"/>
      <c r="R71" s="2"/>
      <c r="S71" s="2"/>
      <c r="T71" s="2"/>
      <c r="U71" s="2"/>
      <c r="V71" s="2"/>
      <c r="W71" s="2"/>
    </row>
    <row r="72" spans="1:23" ht="102.75">
      <c r="A72" s="16" t="s">
        <v>85</v>
      </c>
      <c r="B72" s="20">
        <v>261.8</v>
      </c>
      <c r="C72" s="37">
        <v>87.3</v>
      </c>
      <c r="D72" s="37">
        <v>87.3</v>
      </c>
      <c r="E72" s="15">
        <f t="shared" si="2"/>
        <v>100</v>
      </c>
      <c r="F72" s="14">
        <f t="shared" si="3"/>
        <v>0</v>
      </c>
      <c r="G72" s="2"/>
      <c r="H72" s="2"/>
      <c r="I72" s="2"/>
      <c r="J72" s="2"/>
      <c r="K72" s="2"/>
      <c r="L72" s="2"/>
      <c r="M72" s="2"/>
      <c r="N72" s="2"/>
      <c r="O72" s="2"/>
      <c r="P72" s="2"/>
      <c r="Q72" s="2"/>
      <c r="R72" s="2"/>
      <c r="S72" s="2"/>
      <c r="T72" s="2"/>
      <c r="U72" s="2"/>
      <c r="V72" s="2"/>
      <c r="W72" s="2"/>
    </row>
    <row r="73" spans="1:23" ht="77.25">
      <c r="A73" s="16" t="s">
        <v>86</v>
      </c>
      <c r="B73" s="20">
        <v>7336</v>
      </c>
      <c r="C73" s="20">
        <v>4547</v>
      </c>
      <c r="D73" s="20">
        <v>4547</v>
      </c>
      <c r="E73" s="15">
        <f t="shared" si="2"/>
        <v>100</v>
      </c>
      <c r="F73" s="14">
        <f t="shared" si="3"/>
        <v>0</v>
      </c>
      <c r="G73" s="2"/>
      <c r="H73" s="2"/>
      <c r="I73" s="2"/>
      <c r="J73" s="2"/>
      <c r="K73" s="2"/>
      <c r="L73" s="2"/>
      <c r="M73" s="2"/>
      <c r="N73" s="2"/>
      <c r="O73" s="2"/>
      <c r="P73" s="2"/>
      <c r="Q73" s="2"/>
      <c r="R73" s="2"/>
      <c r="S73" s="2"/>
      <c r="T73" s="2"/>
      <c r="U73" s="2"/>
      <c r="V73" s="2"/>
      <c r="W73" s="2"/>
    </row>
    <row r="74" spans="1:23" ht="77.25">
      <c r="A74" s="16" t="s">
        <v>114</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183" customHeight="1">
      <c r="A75" s="16" t="s">
        <v>106</v>
      </c>
      <c r="B75" s="20">
        <v>731.8</v>
      </c>
      <c r="C75" s="20">
        <v>731.8</v>
      </c>
      <c r="D75" s="20">
        <v>731.8</v>
      </c>
      <c r="E75" s="15">
        <f t="shared" si="2"/>
        <v>100</v>
      </c>
      <c r="F75" s="14">
        <f t="shared" si="3"/>
        <v>0</v>
      </c>
      <c r="G75" s="2"/>
      <c r="H75" s="2"/>
      <c r="I75" s="2"/>
      <c r="J75" s="2"/>
      <c r="K75" s="2"/>
      <c r="L75" s="2"/>
      <c r="M75" s="2"/>
      <c r="N75" s="2"/>
      <c r="O75" s="2"/>
      <c r="P75" s="2"/>
      <c r="Q75" s="2"/>
      <c r="R75" s="2"/>
      <c r="S75" s="2"/>
      <c r="T75" s="2"/>
      <c r="U75" s="2"/>
      <c r="V75" s="2"/>
      <c r="W75" s="2"/>
    </row>
    <row r="76" spans="1:23" ht="60" customHeight="1">
      <c r="A76" s="16" t="s">
        <v>87</v>
      </c>
      <c r="B76" s="20">
        <v>710.4</v>
      </c>
      <c r="C76" s="20">
        <v>202.8</v>
      </c>
      <c r="D76" s="20">
        <v>202.8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c r="A77" s="16" t="s">
        <v>88</v>
      </c>
      <c r="B77" s="20">
        <v>379.8</v>
      </c>
      <c r="C77" s="20">
        <v>149.4</v>
      </c>
      <c r="D77" s="20">
        <v>149.4</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c r="A78" s="16" t="s">
        <v>89</v>
      </c>
      <c r="B78" s="20">
        <v>37260.5</v>
      </c>
      <c r="C78" s="20">
        <v>3460.9</v>
      </c>
      <c r="D78" s="20">
        <v>3460.9</v>
      </c>
      <c r="E78" s="15">
        <f t="shared" si="2"/>
        <v>100</v>
      </c>
      <c r="F78" s="14">
        <f t="shared" si="3"/>
        <v>0</v>
      </c>
      <c r="G78" s="2"/>
      <c r="H78" s="2"/>
      <c r="I78" s="2"/>
      <c r="J78" s="2"/>
      <c r="K78" s="2"/>
      <c r="L78" s="2"/>
      <c r="M78" s="2"/>
      <c r="N78" s="2"/>
      <c r="O78" s="2"/>
      <c r="P78" s="2"/>
      <c r="Q78" s="2"/>
      <c r="R78" s="2"/>
      <c r="S78" s="2"/>
      <c r="T78" s="2"/>
      <c r="U78" s="2"/>
      <c r="V78" s="2"/>
      <c r="W78" s="2"/>
    </row>
    <row r="79" spans="1:23" ht="102.75">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c r="A80" s="16" t="s">
        <v>91</v>
      </c>
      <c r="B80" s="20">
        <v>53975.6</v>
      </c>
      <c r="C80" s="20">
        <v>18172.599999999999</v>
      </c>
      <c r="D80" s="20">
        <v>18172.599999999999</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c r="A81" s="16" t="s">
        <v>92</v>
      </c>
      <c r="B81" s="20">
        <v>213.5</v>
      </c>
      <c r="C81" s="20">
        <v>147.9</v>
      </c>
      <c r="D81" s="20">
        <v>147.9</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c r="A82" s="16" t="s">
        <v>117</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c r="A84" s="16" t="s">
        <v>94</v>
      </c>
      <c r="B84" s="20">
        <v>277993.2</v>
      </c>
      <c r="C84" s="20">
        <v>101730.2</v>
      </c>
      <c r="D84" s="20">
        <v>101730.2</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c r="A85" s="24" t="s">
        <v>95</v>
      </c>
      <c r="B85" s="20">
        <v>1550</v>
      </c>
      <c r="C85" s="20">
        <v>1193.8</v>
      </c>
      <c r="D85" s="20">
        <v>1193.8</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c r="A86" s="24" t="s">
        <v>116</v>
      </c>
      <c r="B86" s="20">
        <v>100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c r="A87" s="24" t="s">
        <v>111</v>
      </c>
      <c r="B87" s="20">
        <v>227.27</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29" customHeight="1">
      <c r="A88" s="24" t="s">
        <v>96</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c r="A89" s="24" t="s">
        <v>97</v>
      </c>
      <c r="B89" s="23">
        <v>30695.1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c r="A90" s="24" t="s">
        <v>98</v>
      </c>
      <c r="B90" s="23">
        <v>50000</v>
      </c>
      <c r="C90" s="23">
        <v>50000</v>
      </c>
      <c r="D90" s="23">
        <v>50000</v>
      </c>
      <c r="E90" s="15">
        <f t="shared" si="4"/>
        <v>100</v>
      </c>
      <c r="F90" s="14">
        <f t="shared" si="5"/>
        <v>0</v>
      </c>
      <c r="G90" s="4"/>
      <c r="H90" s="2"/>
      <c r="I90" s="2"/>
      <c r="J90" s="2"/>
      <c r="K90" s="2"/>
      <c r="L90" s="2"/>
      <c r="M90" s="2"/>
      <c r="N90" s="2"/>
      <c r="O90" s="2"/>
      <c r="P90" s="2"/>
      <c r="Q90" s="2"/>
      <c r="R90" s="2"/>
      <c r="S90" s="2"/>
      <c r="T90" s="2"/>
      <c r="U90" s="2"/>
      <c r="V90" s="2"/>
      <c r="W90" s="2"/>
    </row>
    <row r="91" spans="1:23" ht="151.5" customHeight="1">
      <c r="A91" s="34" t="s">
        <v>99</v>
      </c>
      <c r="B91" s="23">
        <v>1950</v>
      </c>
      <c r="C91" s="20">
        <v>467.8</v>
      </c>
      <c r="D91" s="20">
        <v>467.8</v>
      </c>
      <c r="E91" s="15">
        <f t="shared" si="4"/>
        <v>100</v>
      </c>
      <c r="F91" s="14">
        <f t="shared" si="5"/>
        <v>0</v>
      </c>
      <c r="G91" s="2"/>
      <c r="H91" s="2"/>
      <c r="I91" s="2"/>
      <c r="J91" s="2"/>
      <c r="K91" s="2"/>
      <c r="L91" s="2"/>
      <c r="M91" s="2"/>
      <c r="N91" s="2"/>
      <c r="O91" s="2"/>
      <c r="P91" s="2"/>
      <c r="Q91" s="2"/>
      <c r="R91" s="2"/>
      <c r="S91" s="2"/>
      <c r="T91" s="2"/>
      <c r="U91" s="2"/>
      <c r="V91" s="2"/>
      <c r="W91" s="2"/>
    </row>
    <row r="92" spans="1:23" ht="104.25" customHeight="1">
      <c r="A92" s="34" t="s">
        <v>100</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c r="A93" s="34" t="s">
        <v>101</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c r="A94" s="24" t="s">
        <v>102</v>
      </c>
      <c r="B94" s="20">
        <v>1375.4</v>
      </c>
      <c r="C94" s="20">
        <v>1153.7</v>
      </c>
      <c r="D94" s="20">
        <v>1153.7</v>
      </c>
      <c r="E94" s="15">
        <f t="shared" si="4"/>
        <v>100</v>
      </c>
      <c r="F94" s="14">
        <f t="shared" si="5"/>
        <v>0</v>
      </c>
      <c r="G94" s="2"/>
      <c r="H94" s="2"/>
      <c r="I94" s="2"/>
      <c r="J94" s="2"/>
      <c r="K94" s="2"/>
      <c r="L94" s="2"/>
      <c r="M94" s="2"/>
      <c r="N94" s="2"/>
      <c r="O94" s="2"/>
      <c r="P94" s="2"/>
      <c r="Q94" s="2"/>
      <c r="R94" s="2"/>
      <c r="S94" s="2"/>
      <c r="T94" s="2"/>
      <c r="U94" s="2"/>
      <c r="V94" s="2"/>
      <c r="W94" s="2"/>
    </row>
    <row r="95" spans="1:23" ht="77.25" customHeight="1">
      <c r="A95" s="24" t="s">
        <v>103</v>
      </c>
      <c r="B95" s="20">
        <v>88.8</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c r="A96" s="25" t="s">
        <v>28</v>
      </c>
      <c r="B96" s="27">
        <f>SUM(B34:B95)</f>
        <v>710247.74</v>
      </c>
      <c r="C96" s="27">
        <f>SUM(C34:C95)</f>
        <v>269264.8</v>
      </c>
      <c r="D96" s="27">
        <f>SUM(D34:D95)</f>
        <v>269264.8</v>
      </c>
      <c r="E96" s="15">
        <f t="shared" si="4"/>
        <v>100</v>
      </c>
      <c r="F96" s="14">
        <f t="shared" si="5"/>
        <v>0</v>
      </c>
      <c r="G96" s="2"/>
      <c r="H96" s="2"/>
      <c r="I96" s="2"/>
      <c r="J96" s="2"/>
      <c r="K96" s="2"/>
      <c r="L96" s="2"/>
      <c r="M96" s="2"/>
      <c r="N96" s="2"/>
      <c r="O96" s="2"/>
      <c r="P96" s="2"/>
      <c r="Q96" s="2"/>
      <c r="R96" s="2"/>
      <c r="S96" s="2"/>
      <c r="T96" s="2"/>
      <c r="U96" s="2"/>
      <c r="V96" s="2"/>
      <c r="W96" s="2"/>
    </row>
    <row r="97" spans="1:23" ht="26.25">
      <c r="A97" s="18" t="s">
        <v>29</v>
      </c>
      <c r="B97" s="21"/>
      <c r="C97" s="21">
        <v>51</v>
      </c>
      <c r="D97" s="21">
        <v>51</v>
      </c>
      <c r="E97" s="15">
        <f t="shared" si="4"/>
        <v>100</v>
      </c>
      <c r="F97" s="14">
        <f t="shared" si="5"/>
        <v>0</v>
      </c>
      <c r="G97" s="2"/>
      <c r="H97" s="2"/>
      <c r="I97" s="2"/>
      <c r="J97" s="2"/>
      <c r="K97" s="2"/>
      <c r="L97" s="2"/>
      <c r="M97" s="2"/>
      <c r="N97" s="2"/>
      <c r="O97" s="2"/>
      <c r="P97" s="2"/>
      <c r="Q97" s="2"/>
      <c r="R97" s="2"/>
      <c r="S97" s="2"/>
      <c r="T97" s="2"/>
      <c r="U97" s="2"/>
      <c r="V97" s="2"/>
      <c r="W97" s="2"/>
    </row>
    <row r="98" spans="1:23" ht="25.5">
      <c r="A98" s="16" t="s">
        <v>27</v>
      </c>
      <c r="B98" s="21"/>
      <c r="C98" s="21">
        <v>-8223.9</v>
      </c>
      <c r="D98" s="21">
        <v>-8223.9</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c r="A99" s="25" t="s">
        <v>47</v>
      </c>
      <c r="B99" s="26">
        <f>SUM(B96:B98)</f>
        <v>710247.74</v>
      </c>
      <c r="C99" s="27">
        <f>SUM(C96:C98)</f>
        <v>261091.9</v>
      </c>
      <c r="D99" s="27">
        <f>SUM(D96:D98)</f>
        <v>261091.9</v>
      </c>
      <c r="E99" s="15">
        <f t="shared" si="4"/>
        <v>100</v>
      </c>
      <c r="F99" s="14">
        <f t="shared" si="5"/>
        <v>0</v>
      </c>
      <c r="G99" s="2"/>
      <c r="H99" s="2"/>
      <c r="I99" s="2"/>
      <c r="J99" s="2"/>
      <c r="K99" s="2"/>
      <c r="L99" s="2"/>
      <c r="M99" s="2"/>
      <c r="N99" s="2"/>
      <c r="O99" s="2"/>
      <c r="P99" s="2"/>
      <c r="Q99" s="2"/>
      <c r="R99" s="2"/>
      <c r="S99" s="2"/>
      <c r="T99" s="2"/>
      <c r="U99" s="2"/>
      <c r="V99" s="2"/>
      <c r="W99" s="2"/>
    </row>
    <row r="100" spans="1:23" ht="26.25">
      <c r="A100" s="25" t="s">
        <v>30</v>
      </c>
      <c r="B100" s="26">
        <f>SUM(B99+B33)</f>
        <v>875027.04</v>
      </c>
      <c r="C100" s="26">
        <f>SUM(C99+C33)</f>
        <v>313819.2</v>
      </c>
      <c r="D100" s="26">
        <f>SUM(D99+D33)</f>
        <v>316751.59999999998</v>
      </c>
      <c r="E100" s="15">
        <f t="shared" si="4"/>
        <v>100.93442338773406</v>
      </c>
      <c r="F100" s="14">
        <f t="shared" si="5"/>
        <v>2932.3999999999651</v>
      </c>
      <c r="G100" s="2"/>
      <c r="H100" s="2"/>
      <c r="I100" s="2"/>
      <c r="J100" s="2"/>
      <c r="K100" s="2"/>
      <c r="L100" s="2"/>
      <c r="M100" s="2"/>
      <c r="N100" s="2"/>
      <c r="O100" s="2"/>
      <c r="P100" s="2"/>
      <c r="Q100" s="2"/>
      <c r="R100" s="2"/>
      <c r="S100" s="2"/>
      <c r="T100" s="2"/>
      <c r="U100" s="2"/>
      <c r="V100" s="2"/>
      <c r="W100" s="2"/>
    </row>
    <row r="101" spans="1:23" ht="26.25">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c r="A102" s="16" t="s">
        <v>32</v>
      </c>
      <c r="B102" s="29">
        <v>74942.600000000006</v>
      </c>
      <c r="C102" s="29">
        <v>29569.5</v>
      </c>
      <c r="D102" s="29">
        <v>27754.7</v>
      </c>
      <c r="E102" s="15">
        <f t="shared" si="4"/>
        <v>93.862594903532354</v>
      </c>
      <c r="F102" s="14">
        <f t="shared" si="5"/>
        <v>-1814.7999999999993</v>
      </c>
      <c r="G102" s="2"/>
      <c r="H102" s="2"/>
      <c r="I102" s="2"/>
      <c r="J102" s="2"/>
      <c r="K102" s="2"/>
      <c r="L102" s="2"/>
      <c r="M102" s="2"/>
      <c r="N102" s="2"/>
      <c r="O102" s="2"/>
      <c r="P102" s="2"/>
      <c r="Q102" s="2"/>
      <c r="R102" s="2"/>
      <c r="S102" s="2"/>
      <c r="T102" s="2"/>
      <c r="U102" s="2"/>
      <c r="V102" s="2"/>
      <c r="W102" s="2"/>
    </row>
    <row r="103" spans="1:23" ht="25.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c r="A104" s="16" t="s">
        <v>34</v>
      </c>
      <c r="B104" s="29">
        <v>620.83000000000004</v>
      </c>
      <c r="C104" s="29">
        <v>348.5</v>
      </c>
      <c r="D104" s="29">
        <v>347.8</v>
      </c>
      <c r="E104" s="15">
        <f t="shared" si="4"/>
        <v>99.799139167862279</v>
      </c>
      <c r="F104" s="14">
        <f t="shared" si="5"/>
        <v>-0.69999999999998863</v>
      </c>
      <c r="G104" s="2"/>
      <c r="H104" s="2"/>
      <c r="I104" s="2"/>
      <c r="J104" s="2"/>
      <c r="K104" s="2"/>
      <c r="L104" s="2"/>
      <c r="M104" s="2"/>
      <c r="N104" s="2"/>
      <c r="O104" s="2"/>
      <c r="P104" s="2"/>
      <c r="Q104" s="2"/>
      <c r="R104" s="2"/>
      <c r="S104" s="2"/>
      <c r="T104" s="2"/>
      <c r="U104" s="2"/>
      <c r="V104" s="2"/>
      <c r="W104" s="2"/>
    </row>
    <row r="105" spans="1:23" ht="25.5">
      <c r="A105" s="16" t="s">
        <v>35</v>
      </c>
      <c r="B105" s="29">
        <v>56889.4</v>
      </c>
      <c r="C105" s="29">
        <v>6307.7</v>
      </c>
      <c r="D105" s="29">
        <v>6307.6</v>
      </c>
      <c r="E105" s="15">
        <f t="shared" si="4"/>
        <v>99.99841463607973</v>
      </c>
      <c r="F105" s="14">
        <f t="shared" si="5"/>
        <v>-9.9999999999454303E-2</v>
      </c>
      <c r="G105" s="2"/>
      <c r="H105" s="2"/>
      <c r="I105" s="2"/>
      <c r="J105" s="2"/>
      <c r="K105" s="2"/>
      <c r="L105" s="2"/>
      <c r="M105" s="2"/>
      <c r="N105" s="2"/>
      <c r="O105" s="2"/>
      <c r="P105" s="2"/>
      <c r="Q105" s="2"/>
      <c r="R105" s="2"/>
      <c r="S105" s="2"/>
      <c r="T105" s="2"/>
      <c r="U105" s="2"/>
      <c r="V105" s="2"/>
      <c r="W105" s="2"/>
    </row>
    <row r="106" spans="1:23" ht="25.5">
      <c r="A106" s="16" t="s">
        <v>36</v>
      </c>
      <c r="B106" s="29">
        <v>35200.5</v>
      </c>
      <c r="C106" s="29">
        <v>2139.1999999999998</v>
      </c>
      <c r="D106" s="29">
        <v>2139.1999999999998</v>
      </c>
      <c r="E106" s="15">
        <f t="shared" si="4"/>
        <v>100</v>
      </c>
      <c r="F106" s="14">
        <f t="shared" si="5"/>
        <v>0</v>
      </c>
      <c r="G106" s="2"/>
      <c r="H106" s="2"/>
      <c r="I106" s="2"/>
      <c r="J106" s="2"/>
      <c r="K106" s="2"/>
      <c r="L106" s="2"/>
      <c r="M106" s="2"/>
      <c r="N106" s="2"/>
      <c r="O106" s="2"/>
      <c r="P106" s="2"/>
      <c r="Q106" s="2"/>
      <c r="R106" s="2"/>
      <c r="S106" s="2"/>
      <c r="T106" s="2"/>
      <c r="U106" s="2"/>
      <c r="V106" s="2"/>
      <c r="W106" s="2"/>
    </row>
    <row r="107" spans="1:23" ht="25.5">
      <c r="A107" s="16" t="s">
        <v>37</v>
      </c>
      <c r="B107" s="29">
        <v>357.14</v>
      </c>
      <c r="C107" s="29">
        <v>0</v>
      </c>
      <c r="D107" s="29">
        <v>0</v>
      </c>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c r="A108" s="16" t="s">
        <v>38</v>
      </c>
      <c r="B108" s="29">
        <v>596112.80000000005</v>
      </c>
      <c r="C108" s="29">
        <v>253675.5</v>
      </c>
      <c r="D108" s="29">
        <v>230492.79999999999</v>
      </c>
      <c r="E108" s="15">
        <f t="shared" si="4"/>
        <v>90.861277498221142</v>
      </c>
      <c r="F108" s="14">
        <f t="shared" si="5"/>
        <v>-23182.700000000012</v>
      </c>
      <c r="G108" s="2"/>
      <c r="H108" s="2"/>
      <c r="I108" s="2"/>
      <c r="J108" s="2"/>
      <c r="K108" s="2"/>
      <c r="L108" s="2"/>
      <c r="M108" s="2"/>
      <c r="N108" s="2"/>
      <c r="O108" s="2"/>
      <c r="P108" s="2"/>
      <c r="Q108" s="2"/>
      <c r="R108" s="2"/>
      <c r="S108" s="2"/>
      <c r="T108" s="2"/>
      <c r="U108" s="2"/>
      <c r="V108" s="2"/>
      <c r="W108" s="2"/>
    </row>
    <row r="109" spans="1:23" ht="51">
      <c r="A109" s="16" t="s">
        <v>39</v>
      </c>
      <c r="B109" s="30">
        <v>39314.300000000003</v>
      </c>
      <c r="C109" s="30">
        <v>15490.1</v>
      </c>
      <c r="D109" s="30">
        <v>15490.1</v>
      </c>
      <c r="E109" s="15">
        <f t="shared" si="4"/>
        <v>100</v>
      </c>
      <c r="F109" s="14">
        <f t="shared" si="5"/>
        <v>0</v>
      </c>
      <c r="G109" s="2"/>
      <c r="H109" s="2"/>
      <c r="I109" s="2"/>
      <c r="J109" s="2"/>
      <c r="K109" s="2"/>
      <c r="L109" s="2"/>
      <c r="M109" s="2"/>
      <c r="N109" s="2"/>
      <c r="O109" s="2"/>
      <c r="P109" s="2"/>
      <c r="Q109" s="2"/>
      <c r="R109" s="2"/>
      <c r="S109" s="2"/>
      <c r="T109" s="2"/>
      <c r="U109" s="2"/>
      <c r="V109" s="2"/>
      <c r="W109" s="2"/>
    </row>
    <row r="110" spans="1:23" ht="25.5">
      <c r="A110" s="16" t="s">
        <v>45</v>
      </c>
      <c r="B110" s="29"/>
      <c r="C110" s="29"/>
      <c r="D110" s="29"/>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c r="A111" s="16" t="s">
        <v>40</v>
      </c>
      <c r="B111" s="29">
        <v>56051.199999999997</v>
      </c>
      <c r="C111" s="29">
        <v>20817.7</v>
      </c>
      <c r="D111" s="29">
        <v>18414.400000000001</v>
      </c>
      <c r="E111" s="15">
        <f t="shared" si="4"/>
        <v>88.45549700495252</v>
      </c>
      <c r="F111" s="14">
        <f t="shared" si="5"/>
        <v>-2403.2999999999993</v>
      </c>
      <c r="G111" s="2"/>
      <c r="H111" s="2"/>
      <c r="I111" s="2"/>
      <c r="J111" s="2"/>
      <c r="K111" s="2"/>
      <c r="L111" s="2"/>
      <c r="M111" s="2"/>
      <c r="N111" s="2"/>
      <c r="O111" s="2"/>
      <c r="P111" s="2"/>
      <c r="Q111" s="2"/>
      <c r="R111" s="2"/>
      <c r="S111" s="2"/>
      <c r="T111" s="2"/>
      <c r="U111" s="2"/>
      <c r="V111" s="2"/>
      <c r="W111" s="2"/>
    </row>
    <row r="112" spans="1:23" ht="25.5">
      <c r="A112" s="16" t="s">
        <v>52</v>
      </c>
      <c r="B112" s="29">
        <v>3100</v>
      </c>
      <c r="C112" s="29">
        <v>1157.9000000000001</v>
      </c>
      <c r="D112" s="29">
        <v>1157.9000000000001</v>
      </c>
      <c r="E112" s="15">
        <f t="shared" si="4"/>
        <v>100</v>
      </c>
      <c r="F112" s="14">
        <f t="shared" si="5"/>
        <v>0</v>
      </c>
      <c r="G112" s="2"/>
      <c r="H112" s="2"/>
      <c r="I112" s="2"/>
      <c r="J112" s="2"/>
      <c r="K112" s="2"/>
      <c r="L112" s="2"/>
      <c r="M112" s="2"/>
      <c r="N112" s="2"/>
      <c r="O112" s="2"/>
      <c r="P112" s="2"/>
      <c r="Q112" s="2"/>
      <c r="R112" s="2"/>
      <c r="S112" s="2"/>
      <c r="T112" s="2"/>
      <c r="U112" s="2"/>
      <c r="V112" s="2"/>
      <c r="W112" s="2"/>
    </row>
    <row r="113" spans="1:23" ht="25.5">
      <c r="A113" s="16" t="s">
        <v>53</v>
      </c>
      <c r="B113" s="31">
        <v>750</v>
      </c>
      <c r="C113" s="31">
        <v>253.3</v>
      </c>
      <c r="D113" s="29">
        <v>244.5</v>
      </c>
      <c r="E113" s="15">
        <f t="shared" si="4"/>
        <v>96.525858665613896</v>
      </c>
      <c r="F113" s="14">
        <f t="shared" si="5"/>
        <v>-8.8000000000000114</v>
      </c>
      <c r="G113" s="2"/>
      <c r="H113" s="2"/>
      <c r="I113" s="2"/>
      <c r="J113" s="2"/>
      <c r="K113" s="2"/>
      <c r="L113" s="2"/>
      <c r="M113" s="2"/>
      <c r="N113" s="2"/>
      <c r="O113" s="2"/>
      <c r="P113" s="2"/>
      <c r="Q113" s="2"/>
      <c r="R113" s="2"/>
      <c r="S113" s="2"/>
      <c r="T113" s="2"/>
      <c r="U113" s="2"/>
      <c r="V113" s="2"/>
      <c r="W113" s="2"/>
    </row>
    <row r="114" spans="1:23" s="1" customFormat="1" ht="25.5">
      <c r="A114" s="16" t="s">
        <v>41</v>
      </c>
      <c r="B114" s="31">
        <v>14496.06</v>
      </c>
      <c r="C114" s="31">
        <v>6316</v>
      </c>
      <c r="D114" s="31">
        <v>4844.3</v>
      </c>
      <c r="E114" s="15">
        <f t="shared" si="4"/>
        <v>76.698860037998742</v>
      </c>
      <c r="F114" s="14">
        <f t="shared" si="5"/>
        <v>-1471.6999999999998</v>
      </c>
      <c r="G114" s="2"/>
      <c r="H114" s="2"/>
      <c r="I114" s="2"/>
      <c r="J114" s="2"/>
      <c r="K114" s="2"/>
      <c r="L114" s="2"/>
      <c r="M114" s="2"/>
      <c r="N114" s="2"/>
      <c r="O114" s="2"/>
      <c r="P114" s="2"/>
      <c r="Q114" s="2"/>
      <c r="R114" s="2"/>
      <c r="S114" s="2"/>
      <c r="T114" s="2"/>
      <c r="U114" s="2"/>
      <c r="V114" s="2"/>
      <c r="W114" s="2"/>
    </row>
    <row r="115" spans="1:23" ht="26.25">
      <c r="A115" s="25" t="s">
        <v>42</v>
      </c>
      <c r="B115" s="26">
        <f>SUM(B102:B114)</f>
        <v>877834.83000000007</v>
      </c>
      <c r="C115" s="26">
        <f>SUM(C102:C114)</f>
        <v>336075.4</v>
      </c>
      <c r="D115" s="26">
        <f>SUM(D102:D114)</f>
        <v>307193.3</v>
      </c>
      <c r="E115" s="15">
        <f t="shared" si="4"/>
        <v>91.406065424604108</v>
      </c>
      <c r="F115" s="14">
        <f t="shared" si="5"/>
        <v>-28882.100000000035</v>
      </c>
      <c r="G115" s="2"/>
      <c r="H115" s="2"/>
      <c r="I115" s="2"/>
      <c r="J115" s="2"/>
      <c r="K115" s="2"/>
      <c r="L115" s="2"/>
      <c r="M115" s="2"/>
      <c r="N115" s="2"/>
      <c r="O115" s="2"/>
      <c r="P115" s="2"/>
      <c r="Q115" s="2"/>
      <c r="R115" s="2"/>
      <c r="S115" s="2"/>
      <c r="T115" s="2"/>
      <c r="U115" s="2"/>
      <c r="V115" s="2"/>
      <c r="W115" s="2"/>
    </row>
    <row r="116" spans="1:23" ht="37.15" customHeight="1">
      <c r="A116" s="32" t="s">
        <v>43</v>
      </c>
      <c r="B116" s="33">
        <f>SUM(B100-B115)</f>
        <v>-2807.7900000000373</v>
      </c>
      <c r="C116" s="20">
        <f>SUM(C100-C115)</f>
        <v>-22256.200000000012</v>
      </c>
      <c r="D116" s="20">
        <f>SUM(D100-D115)</f>
        <v>9558.2999999999884</v>
      </c>
      <c r="E116" s="15">
        <f t="shared" si="4"/>
        <v>-42.946684519369811</v>
      </c>
      <c r="F116" s="14">
        <f t="shared" si="5"/>
        <v>31814.5</v>
      </c>
      <c r="G116" s="2"/>
      <c r="H116" s="2"/>
      <c r="I116" s="2"/>
      <c r="J116" s="2"/>
      <c r="K116" s="2"/>
      <c r="L116" s="2"/>
      <c r="M116" s="2"/>
      <c r="N116" s="2"/>
      <c r="O116" s="2"/>
      <c r="P116" s="2"/>
      <c r="Q116" s="2"/>
      <c r="R116" s="2"/>
      <c r="S116" s="2"/>
      <c r="T116" s="2"/>
      <c r="U116" s="2"/>
      <c r="V116" s="2"/>
      <c r="W116" s="2"/>
    </row>
    <row r="117" spans="1:23" ht="39.6" customHeight="1">
      <c r="A117" s="40" t="s">
        <v>50</v>
      </c>
      <c r="B117" s="40"/>
      <c r="C117" s="40"/>
      <c r="D117" s="40"/>
      <c r="E117" s="40"/>
      <c r="F117" s="40"/>
    </row>
    <row r="118" spans="1:23" ht="13.15" customHeight="1">
      <c r="A118" s="5"/>
      <c r="B118" s="5"/>
      <c r="C118" s="5"/>
      <c r="D118" s="5"/>
      <c r="E118" s="5"/>
      <c r="F118" s="5"/>
    </row>
    <row r="119" spans="1:23" ht="13.15" customHeight="1">
      <c r="A119" s="5"/>
      <c r="B119" s="5"/>
      <c r="C119" s="5"/>
      <c r="D119" s="5"/>
      <c r="E119" s="5"/>
      <c r="F119" s="5"/>
    </row>
    <row r="120" spans="1:23" ht="13.15" customHeight="1">
      <c r="A120" s="5"/>
      <c r="B120" s="5"/>
      <c r="C120" s="5" t="s">
        <v>51</v>
      </c>
      <c r="D120" s="5" t="s">
        <v>51</v>
      </c>
      <c r="E120" s="5"/>
      <c r="F120" s="5"/>
    </row>
    <row r="121" spans="1:23" ht="23.25">
      <c r="A121" s="5"/>
    </row>
  </sheetData>
  <autoFilter ref="A4:F117"/>
  <mergeCells count="2">
    <mergeCell ref="A1:F3"/>
    <mergeCell ref="A117:F117"/>
  </mergeCells>
  <phoneticPr fontId="1" type="noConversion"/>
  <pageMargins left="0.82677165354330717" right="0.12" top="0.15748031496062992" bottom="0" header="0.19" footer="0.25"/>
  <pageSetup scale="34"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1</cp:lastModifiedBy>
  <cp:lastPrinted>2022-02-22T09:22:25Z</cp:lastPrinted>
  <dcterms:created xsi:type="dcterms:W3CDTF">2010-11-24T10:07:58Z</dcterms:created>
  <dcterms:modified xsi:type="dcterms:W3CDTF">2022-05-12T09:56:03Z</dcterms:modified>
</cp:coreProperties>
</file>