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район" sheetId="1" r:id="rId1"/>
  </sheets>
  <definedNames>
    <definedName name="_xlnm._FilterDatabase" localSheetId="0" hidden="1">район!$A$4:$F$117</definedName>
    <definedName name="_xlnm.Print_Area" localSheetId="0">район!$A$1:$F$120</definedName>
  </definedNames>
  <calcPr calcId="144525"/>
</workbook>
</file>

<file path=xl/calcChain.xml><?xml version="1.0" encoding="utf-8"?>
<calcChain xmlns="http://schemas.openxmlformats.org/spreadsheetml/2006/main">
  <c r="E82" i="1" l="1"/>
  <c r="F82" i="1"/>
  <c r="E37" i="1"/>
  <c r="F37" i="1"/>
  <c r="E86" i="1"/>
  <c r="F86" i="1"/>
  <c r="C29" i="1"/>
  <c r="E74" i="1"/>
  <c r="F74" i="1"/>
  <c r="E38" i="1"/>
  <c r="F38" i="1"/>
  <c r="B96" i="1"/>
  <c r="B99" i="1" s="1"/>
  <c r="B24" i="1"/>
  <c r="E87" i="1"/>
  <c r="F87"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5" i="1"/>
  <c r="F76" i="1"/>
  <c r="F77" i="1"/>
  <c r="F78" i="1"/>
  <c r="F79" i="1"/>
  <c r="F80" i="1"/>
  <c r="F81" i="1"/>
  <c r="F83" i="1"/>
  <c r="F84" i="1"/>
  <c r="F85" i="1"/>
  <c r="F88" i="1"/>
  <c r="F89" i="1"/>
  <c r="F90" i="1"/>
  <c r="F91" i="1"/>
  <c r="F92" i="1"/>
  <c r="F93" i="1"/>
  <c r="F94" i="1"/>
  <c r="F95" i="1"/>
  <c r="F97" i="1"/>
  <c r="F98" i="1"/>
  <c r="F101" i="1"/>
  <c r="F102" i="1"/>
  <c r="F103" i="1"/>
  <c r="F104" i="1"/>
  <c r="F105" i="1"/>
  <c r="F106" i="1"/>
  <c r="F107" i="1"/>
  <c r="F108" i="1"/>
  <c r="F109" i="1"/>
  <c r="F110" i="1"/>
  <c r="F111" i="1"/>
  <c r="F112" i="1"/>
  <c r="F113" i="1"/>
  <c r="F114" i="1"/>
  <c r="E7" i="1"/>
  <c r="E8" i="1"/>
  <c r="E10" i="1"/>
  <c r="E11" i="1"/>
  <c r="E12" i="1"/>
  <c r="E13" i="1"/>
  <c r="E14" i="1"/>
  <c r="E15" i="1"/>
  <c r="E16" i="1"/>
  <c r="E17"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5" i="1"/>
  <c r="E76" i="1"/>
  <c r="E77" i="1"/>
  <c r="E78" i="1"/>
  <c r="E79" i="1"/>
  <c r="E80" i="1"/>
  <c r="E81" i="1"/>
  <c r="E83" i="1"/>
  <c r="E84" i="1"/>
  <c r="E85" i="1"/>
  <c r="E88" i="1"/>
  <c r="E89" i="1"/>
  <c r="E90" i="1"/>
  <c r="E91" i="1"/>
  <c r="E92" i="1"/>
  <c r="E93" i="1"/>
  <c r="E94" i="1"/>
  <c r="E95" i="1"/>
  <c r="E97" i="1"/>
  <c r="E98" i="1"/>
  <c r="E101" i="1"/>
  <c r="E102" i="1"/>
  <c r="E103" i="1"/>
  <c r="E104" i="1"/>
  <c r="E105" i="1"/>
  <c r="E106" i="1"/>
  <c r="E107" i="1"/>
  <c r="E108" i="1"/>
  <c r="E109" i="1"/>
  <c r="E110" i="1"/>
  <c r="E111" i="1"/>
  <c r="E112" i="1"/>
  <c r="E113" i="1"/>
  <c r="E114" i="1"/>
  <c r="C115" i="1"/>
  <c r="D115" i="1"/>
  <c r="C96" i="1"/>
  <c r="C99" i="1" s="1"/>
  <c r="C100" i="1" s="1"/>
  <c r="C116" i="1" s="1"/>
  <c r="C6" i="1"/>
  <c r="D6" i="1"/>
  <c r="C9" i="1"/>
  <c r="C24" i="1"/>
  <c r="D9" i="1"/>
  <c r="B9" i="1"/>
  <c r="D24" i="1"/>
  <c r="D29" i="1"/>
  <c r="B6" i="1"/>
  <c r="B33" i="1" s="1"/>
  <c r="B29" i="1"/>
  <c r="D96" i="1"/>
  <c r="D99" i="1" s="1"/>
  <c r="D33" i="1"/>
  <c r="B115" i="1"/>
  <c r="C33" i="1"/>
  <c r="E29" i="1"/>
  <c r="E9" i="1"/>
  <c r="E6" i="1"/>
  <c r="F9" i="1"/>
  <c r="F6" i="1"/>
  <c r="F24" i="1"/>
  <c r="F29" i="1"/>
  <c r="E24" i="1"/>
  <c r="F33" i="1"/>
  <c r="E33" i="1"/>
  <c r="E96" i="1"/>
  <c r="F96" i="1"/>
  <c r="F115" i="1"/>
  <c r="E115" i="1"/>
  <c r="B100" i="1" l="1"/>
  <c r="B116" i="1" s="1"/>
  <c r="D100" i="1"/>
  <c r="E99" i="1"/>
  <c r="F99" i="1"/>
  <c r="D116" i="1" l="1"/>
  <c r="E100" i="1"/>
  <c r="F100" i="1"/>
  <c r="E116" i="1" l="1"/>
  <c r="F116"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<sst xmlns="http://schemas.openxmlformats.org/spreadsheetml/2006/main" count="122" uniqueCount="121">
  <si>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</si>
  <si>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</si>
  <si>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</si>
  <si>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</si>
  <si>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</si>
  <si>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</si>
  <si>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</si>
  <si>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</si>
  <si>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</si>
  <si>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</si>
  <si>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</si>
  <si>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</si>
  <si>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</si>
  <si>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</si>
  <si>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</si>
  <si>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</si>
  <si>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</si>
  <si>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</si>
  <si>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</si>
  <si>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</si>
  <si>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</si>
  <si>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</si>
  <si>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</si>
  <si>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</si>
  <si>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</si>
  <si>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</si>
  <si>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</si>
  <si>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</si>
  <si>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</si>
  <si>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</si>
  <si>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</si>
  <si>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</si>
  <si>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</si>
  <si>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</si>
  <si>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</si>
  <si>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</si>
  <si>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</si>
  <si>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</si>
  <si>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</si>
  <si>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</si>
  <si>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</si>
  <si>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</si>
  <si>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</si>
  <si>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</si>
  <si>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</si>
  <si>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</si>
  <si>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</si>
  <si>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</si>
  <si>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</si>
  <si>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</si>
  <si>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</si>
  <si>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</si>
  <si>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</si>
  <si>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</si>
  <si>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</si>
  <si>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</si>
  <si>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</si>
  <si>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</si>
  <si>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</si>
  <si>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</si>
  <si>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</si>
  <si>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</si>
  <si>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</si>
  <si>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</si>
  <si>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</si>
  <si>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</si>
  <si>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</si>
  <si>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</si>
  <si>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</si>
  <si>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</si>
  <si>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</si>
  <si>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</si>
  <si>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</si>
  <si>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</si>
  <si>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</si>
  <si>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</si>
  <si>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</si>
  <si>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</si>
  <si>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</si>
  <si>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</si>
  <si>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</si>
  <si>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</si>
  <si>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</si>
  <si>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</si>
  <si>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</si>
  <si>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</si>
  <si>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</si>
  <si>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</si>
  <si>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</si>
  <si>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</si>
  <si>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</si>
  <si>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</si>
  <si>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</si>
  <si>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</si>
  <si>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</si>
  <si>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</si>
  <si>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</si>
  <si>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</si>
  <si>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</si>
  <si>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</si>
  <si>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</si>
  <si>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</si>
  <si>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</si>
  <si>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</si>
  <si>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</si>
  <si>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</si>
  <si>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</si>
  <si>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</si>
  <si>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</si>
  <si>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</si>
  <si>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</si>
  <si>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</si>
  <si>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</si>
  <si>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</si>
  <si>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</si>
  <si>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</si>
  <si>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</si>
  <si>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</si>
  <si>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t xml:space="preserve">Исполнение районного бюджета МО «Ульяновский район» за январь-февраль 2022 года </t>
  </si>
  <si>
    <t>План за январь-февраль 2022 г. (тыс. руб.)</t>
  </si>
  <si>
    <t>Исполнено за январь-февраль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</si>
</sst>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charset val="204"/>
    </font>
    <font>
      <sz val="20"/>
      <color indexed="8"/>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64" fontId="10" fillId="0" borderId="1" xfId="0" applyNumberFormat="1" applyFont="1" applyFill="1" applyBorder="1"/>
    <xf numFmtId="164" fontId="10" fillId="0" borderId="1" xfId="0" applyNumberFormat="1" applyFont="1" applyFill="1" applyBorder="1" applyAlignment="1">
      <alignment horizontal="right"/>
    </xf>
    <xf numFmtId="164" fontId="8" fillId="0" borderId="1" xfId="0" applyNumberFormat="1" applyFont="1" applyFill="1" applyBorder="1"/>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1"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A12" sqref="A12"/>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8" t="s">
        <v>118</v>
      </c>
      <c r="B1" s="38"/>
      <c r="C1" s="38"/>
      <c r="D1" s="38"/>
      <c r="E1" s="38"/>
      <c r="F1" s="38"/>
    </row>
    <row r="2" spans="1:12" x14ac:dyDescent="0.2">
      <c r="A2" s="38"/>
      <c r="B2" s="38"/>
      <c r="C2" s="38"/>
      <c r="D2" s="38"/>
      <c r="E2" s="38"/>
      <c r="F2" s="38"/>
    </row>
    <row r="3" spans="1:12" ht="20.25" customHeight="1" x14ac:dyDescent="0.2">
      <c r="A3" s="39"/>
      <c r="B3" s="39"/>
      <c r="C3" s="39"/>
      <c r="D3" s="39"/>
      <c r="E3" s="39"/>
      <c r="F3" s="39"/>
    </row>
    <row r="4" spans="1:12" ht="106.5" customHeight="1" x14ac:dyDescent="0.2">
      <c r="A4" s="8"/>
      <c r="B4" s="8" t="s">
        <v>115</v>
      </c>
      <c r="C4" s="8" t="s">
        <v>119</v>
      </c>
      <c r="D4" s="8" t="s">
        <v>120</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58280</v>
      </c>
      <c r="C6" s="14">
        <f>C7</f>
        <v>6130</v>
      </c>
      <c r="D6" s="14">
        <f>D7</f>
        <v>7431.5</v>
      </c>
      <c r="E6" s="15">
        <f>D6/C6*100</f>
        <v>121.23164763458401</v>
      </c>
      <c r="F6" s="14">
        <f>D6-C6</f>
        <v>1301.5</v>
      </c>
      <c r="G6" s="2"/>
      <c r="H6" s="2"/>
      <c r="I6" s="2"/>
      <c r="J6" s="2"/>
      <c r="K6" s="2"/>
      <c r="L6" s="2"/>
    </row>
    <row r="7" spans="1:12" ht="26.25" x14ac:dyDescent="0.2">
      <c r="A7" s="16" t="s">
        <v>3</v>
      </c>
      <c r="B7" s="17">
        <v>58280</v>
      </c>
      <c r="C7" s="17">
        <v>6130</v>
      </c>
      <c r="D7" s="17">
        <v>7431.5</v>
      </c>
      <c r="E7" s="15">
        <f t="shared" ref="E7:E60" si="0">D7/C7*100</f>
        <v>121.23164763458401</v>
      </c>
      <c r="F7" s="14">
        <f t="shared" ref="F7:F60" si="1">D7-C7</f>
        <v>1301.5</v>
      </c>
      <c r="G7" s="2"/>
      <c r="H7" s="2"/>
      <c r="I7" s="2"/>
      <c r="J7" s="2"/>
      <c r="K7" s="2"/>
      <c r="L7" s="2"/>
    </row>
    <row r="8" spans="1:12" ht="26.25" x14ac:dyDescent="0.2">
      <c r="A8" s="18" t="s">
        <v>48</v>
      </c>
      <c r="B8" s="19">
        <v>16914.599999999999</v>
      </c>
      <c r="C8" s="19">
        <v>1701</v>
      </c>
      <c r="D8" s="19">
        <v>1746.8</v>
      </c>
      <c r="E8" s="15">
        <f t="shared" si="0"/>
        <v>102.69253380364492</v>
      </c>
      <c r="F8" s="14">
        <f t="shared" si="1"/>
        <v>45.799999999999955</v>
      </c>
      <c r="G8" s="2"/>
      <c r="H8" s="2"/>
      <c r="I8" s="2"/>
      <c r="J8" s="2"/>
      <c r="K8" s="2"/>
      <c r="L8" s="2"/>
    </row>
    <row r="9" spans="1:12" ht="26.25" x14ac:dyDescent="0.2">
      <c r="A9" s="13" t="s">
        <v>4</v>
      </c>
      <c r="B9" s="14">
        <f>B10+B11+B12+B13</f>
        <v>24886.5</v>
      </c>
      <c r="C9" s="14">
        <f>C10+C11+C12+C13</f>
        <v>2490</v>
      </c>
      <c r="D9" s="14">
        <f>D10+D11+D12+D13</f>
        <v>2923.5</v>
      </c>
      <c r="E9" s="15">
        <f t="shared" si="0"/>
        <v>117.40963855421687</v>
      </c>
      <c r="F9" s="14">
        <f t="shared" si="1"/>
        <v>433.5</v>
      </c>
      <c r="G9" s="2"/>
      <c r="H9" s="2"/>
      <c r="I9" s="2"/>
      <c r="J9" s="2"/>
      <c r="K9" s="2"/>
      <c r="L9" s="2"/>
    </row>
    <row r="10" spans="1:12" ht="26.25" x14ac:dyDescent="0.2">
      <c r="A10" s="18" t="s">
        <v>49</v>
      </c>
      <c r="B10" s="17">
        <v>19165</v>
      </c>
      <c r="C10" s="17">
        <v>1980</v>
      </c>
      <c r="D10" s="17">
        <v>2328.5</v>
      </c>
      <c r="E10" s="15">
        <f t="shared" si="0"/>
        <v>117.60101010101009</v>
      </c>
      <c r="F10" s="14">
        <f t="shared" si="1"/>
        <v>348.5</v>
      </c>
      <c r="G10" s="2"/>
      <c r="H10" s="2"/>
      <c r="I10" s="2"/>
      <c r="J10" s="2"/>
      <c r="K10" s="2"/>
      <c r="L10" s="2"/>
    </row>
    <row r="11" spans="1:12" ht="51" x14ac:dyDescent="0.2">
      <c r="A11" s="16" t="s">
        <v>5</v>
      </c>
      <c r="B11" s="17"/>
      <c r="C11" s="17"/>
      <c r="D11" s="17">
        <v>13.2</v>
      </c>
      <c r="E11" s="15" t="e">
        <f t="shared" si="0"/>
        <v>#DIV/0!</v>
      </c>
      <c r="F11" s="14">
        <f t="shared" si="1"/>
        <v>13.2</v>
      </c>
      <c r="G11" s="2"/>
      <c r="H11" s="2"/>
      <c r="I11" s="2"/>
      <c r="J11" s="2"/>
      <c r="K11" s="2"/>
      <c r="L11" s="2"/>
    </row>
    <row r="12" spans="1:12" ht="51" x14ac:dyDescent="0.2">
      <c r="A12" s="16" t="s">
        <v>46</v>
      </c>
      <c r="B12" s="20">
        <v>2211.4</v>
      </c>
      <c r="C12" s="20">
        <v>250</v>
      </c>
      <c r="D12" s="17">
        <v>315.8</v>
      </c>
      <c r="E12" s="15">
        <f t="shared" si="0"/>
        <v>126.32000000000001</v>
      </c>
      <c r="F12" s="14">
        <f t="shared" si="1"/>
        <v>65.800000000000011</v>
      </c>
      <c r="G12" s="2"/>
      <c r="H12" s="2"/>
      <c r="I12" s="2"/>
      <c r="J12" s="2"/>
      <c r="K12" s="2"/>
      <c r="L12" s="2"/>
    </row>
    <row r="13" spans="1:12" ht="26.25" x14ac:dyDescent="0.2">
      <c r="A13" s="16" t="s">
        <v>6</v>
      </c>
      <c r="B13" s="17">
        <v>3510.1</v>
      </c>
      <c r="C13" s="17">
        <v>260</v>
      </c>
      <c r="D13" s="17">
        <v>266</v>
      </c>
      <c r="E13" s="15">
        <f t="shared" si="0"/>
        <v>102.30769230769229</v>
      </c>
      <c r="F13" s="14">
        <f t="shared" si="1"/>
        <v>6</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500</v>
      </c>
      <c r="D17" s="19">
        <v>517.79999999999995</v>
      </c>
      <c r="E17" s="15">
        <f t="shared" si="0"/>
        <v>103.55999999999999</v>
      </c>
      <c r="F17" s="14">
        <f t="shared" si="1"/>
        <v>17.799999999999955</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8261</v>
      </c>
      <c r="C23" s="19">
        <v>620</v>
      </c>
      <c r="D23" s="19">
        <v>665.9</v>
      </c>
      <c r="E23" s="15">
        <f t="shared" si="0"/>
        <v>107.4032258064516</v>
      </c>
      <c r="F23" s="14">
        <f t="shared" si="1"/>
        <v>45.899999999999977</v>
      </c>
      <c r="G23" s="2"/>
      <c r="H23" s="2"/>
      <c r="I23" s="2"/>
      <c r="J23" s="2"/>
      <c r="K23" s="2"/>
      <c r="L23" s="2"/>
    </row>
    <row r="24" spans="1:12" ht="52.5" x14ac:dyDescent="0.2">
      <c r="A24" s="13" t="s">
        <v>17</v>
      </c>
      <c r="B24" s="15">
        <f>B25</f>
        <v>1300</v>
      </c>
      <c r="C24" s="14">
        <f>C25</f>
        <v>1300</v>
      </c>
      <c r="D24" s="14">
        <f>D25</f>
        <v>1475.6</v>
      </c>
      <c r="E24" s="15">
        <f t="shared" si="0"/>
        <v>113.50769230769231</v>
      </c>
      <c r="F24" s="14">
        <f t="shared" si="1"/>
        <v>175.59999999999991</v>
      </c>
      <c r="G24" s="2"/>
      <c r="H24" s="2"/>
      <c r="I24" s="2"/>
      <c r="J24" s="2"/>
      <c r="K24" s="2"/>
      <c r="L24" s="2"/>
    </row>
    <row r="25" spans="1:12" ht="51" x14ac:dyDescent="0.2">
      <c r="A25" s="16" t="s">
        <v>18</v>
      </c>
      <c r="B25" s="20">
        <v>1300</v>
      </c>
      <c r="C25" s="20">
        <v>1300</v>
      </c>
      <c r="D25" s="17">
        <v>1475.6</v>
      </c>
      <c r="E25" s="15">
        <f t="shared" si="0"/>
        <v>113.50769230769231</v>
      </c>
      <c r="F25" s="14">
        <f t="shared" si="1"/>
        <v>175.59999999999991</v>
      </c>
      <c r="G25" s="2"/>
      <c r="H25" s="2"/>
      <c r="I25" s="2"/>
      <c r="J25" s="2"/>
      <c r="K25" s="2"/>
      <c r="L25" s="2"/>
    </row>
    <row r="26" spans="1:12" ht="52.5" x14ac:dyDescent="0.2">
      <c r="A26" s="18" t="s">
        <v>19</v>
      </c>
      <c r="B26" s="21">
        <v>33967.199999999997</v>
      </c>
      <c r="C26" s="21">
        <v>4956.2</v>
      </c>
      <c r="D26" s="21">
        <v>5009.3</v>
      </c>
      <c r="E26" s="15">
        <f t="shared" si="0"/>
        <v>101.07138533553932</v>
      </c>
      <c r="F26" s="14">
        <f t="shared" si="1"/>
        <v>53.100000000000364</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160</v>
      </c>
      <c r="D28" s="19">
        <v>170.4</v>
      </c>
      <c r="E28" s="15">
        <f t="shared" si="0"/>
        <v>106.5</v>
      </c>
      <c r="F28" s="14">
        <f t="shared" si="1"/>
        <v>10.400000000000006</v>
      </c>
      <c r="G28" s="2"/>
      <c r="H28" s="2"/>
      <c r="I28" s="2"/>
      <c r="J28" s="2"/>
      <c r="K28" s="2"/>
      <c r="L28" s="2"/>
    </row>
    <row r="29" spans="1:12" ht="26.25" x14ac:dyDescent="0.2">
      <c r="A29" s="18" t="s">
        <v>22</v>
      </c>
      <c r="B29" s="19">
        <f>B31</f>
        <v>70</v>
      </c>
      <c r="C29" s="19">
        <f>C31</f>
        <v>0</v>
      </c>
      <c r="D29" s="21">
        <f>D30+D31</f>
        <v>185.4</v>
      </c>
      <c r="E29" s="15" t="e">
        <f t="shared" si="0"/>
        <v>#DIV/0!</v>
      </c>
      <c r="F29" s="14">
        <f t="shared" si="1"/>
        <v>185.4</v>
      </c>
      <c r="G29" s="2"/>
      <c r="H29" s="2"/>
      <c r="I29" s="2"/>
      <c r="J29" s="2"/>
      <c r="K29" s="2"/>
      <c r="L29" s="2"/>
    </row>
    <row r="30" spans="1:12" ht="51" x14ac:dyDescent="0.2">
      <c r="A30" s="16" t="s">
        <v>23</v>
      </c>
      <c r="B30" s="19"/>
      <c r="C30" s="19"/>
      <c r="D30" s="20">
        <v>185.4</v>
      </c>
      <c r="E30" s="15" t="e">
        <f t="shared" si="0"/>
        <v>#DIV/0!</v>
      </c>
      <c r="F30" s="14">
        <f t="shared" si="1"/>
        <v>185.4</v>
      </c>
      <c r="G30" s="2"/>
      <c r="H30" s="2"/>
      <c r="I30" s="2"/>
      <c r="J30" s="2"/>
      <c r="K30" s="2"/>
      <c r="L30" s="2"/>
    </row>
    <row r="31" spans="1:12" ht="51" x14ac:dyDescent="0.2">
      <c r="A31" s="16" t="s">
        <v>24</v>
      </c>
      <c r="B31" s="17">
        <v>70</v>
      </c>
      <c r="C31" s="17"/>
      <c r="D31" s="17"/>
      <c r="E31" s="15" t="e">
        <f t="shared" si="0"/>
        <v>#DIV/0!</v>
      </c>
      <c r="F31" s="14">
        <f t="shared" si="1"/>
        <v>0</v>
      </c>
      <c r="G31" s="2"/>
      <c r="H31" s="2"/>
      <c r="I31" s="2"/>
      <c r="J31" s="2"/>
      <c r="K31" s="2"/>
      <c r="L31" s="2"/>
    </row>
    <row r="32" spans="1:12" ht="52.5" x14ac:dyDescent="0.2">
      <c r="A32" s="18" t="s">
        <v>25</v>
      </c>
      <c r="B32" s="19">
        <v>10630</v>
      </c>
      <c r="C32" s="19">
        <v>230</v>
      </c>
      <c r="D32" s="19">
        <v>269.7</v>
      </c>
      <c r="E32" s="15">
        <f t="shared" si="0"/>
        <v>117.26086956521739</v>
      </c>
      <c r="F32" s="14">
        <f t="shared" si="1"/>
        <v>39.699999999999989</v>
      </c>
      <c r="G32" s="2"/>
      <c r="H32" s="2"/>
      <c r="I32" s="2"/>
      <c r="J32" s="2"/>
      <c r="K32" s="2"/>
      <c r="L32" s="2"/>
    </row>
    <row r="33" spans="1:23" s="1" customFormat="1" ht="26.25" x14ac:dyDescent="0.2">
      <c r="A33" s="13" t="s">
        <v>26</v>
      </c>
      <c r="B33" s="14">
        <f>B6+B8+B9+B17+B23+B24+B26+B28+B32+B29</f>
        <v>160779.29999999999</v>
      </c>
      <c r="C33" s="15">
        <f>C6+C8+C9+C17+C23+C24+C26+C28+C32+C29</f>
        <v>18087.2</v>
      </c>
      <c r="D33" s="15">
        <f>D6+D8+D9+D17+D23+D24+D26+D28+D32+D29</f>
        <v>20395.900000000001</v>
      </c>
      <c r="E33" s="15">
        <f t="shared" si="0"/>
        <v>112.76427528860189</v>
      </c>
      <c r="F33" s="14">
        <f t="shared" si="1"/>
        <v>2308.7000000000007</v>
      </c>
      <c r="G33" s="2"/>
      <c r="H33" s="2"/>
      <c r="I33" s="2"/>
      <c r="J33" s="2"/>
      <c r="K33" s="2"/>
      <c r="L33" s="2"/>
      <c r="M33" s="2"/>
      <c r="N33" s="2"/>
      <c r="O33" s="2"/>
      <c r="P33" s="2"/>
      <c r="Q33" s="2"/>
      <c r="R33" s="2"/>
      <c r="S33" s="2"/>
      <c r="T33" s="2"/>
      <c r="U33" s="2"/>
      <c r="V33" s="2"/>
      <c r="W33" s="2"/>
    </row>
    <row r="34" spans="1:23" ht="77.25" x14ac:dyDescent="0.2">
      <c r="A34" s="22" t="s">
        <v>107</v>
      </c>
      <c r="B34" s="20">
        <v>20302.7</v>
      </c>
      <c r="C34" s="20">
        <v>3384</v>
      </c>
      <c r="D34" s="20">
        <v>3384</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641.70000000000005</v>
      </c>
      <c r="C35" s="20">
        <v>193.9</v>
      </c>
      <c r="D35" s="20">
        <v>193.9</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0</v>
      </c>
      <c r="D36" s="20">
        <v>0</v>
      </c>
      <c r="E36" s="15" t="e">
        <f t="shared" si="0"/>
        <v>#DIV/0!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18301</v>
      </c>
      <c r="D37" s="20">
        <v>18301</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112</v>
      </c>
      <c r="B38" s="20">
        <v>126.2</v>
      </c>
      <c r="C38" s="20">
        <v>0</v>
      </c>
      <c r="D38" s="20">
        <v>0</v>
      </c>
      <c r="E38" s="15" t="e">
        <f t="shared" si="0"/>
        <v>#DIV/0!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5">
        <v>16561.400000000001</v>
      </c>
      <c r="C39" s="35">
        <v>1380.1</v>
      </c>
      <c r="D39" s="35">
        <v>1380.1</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514</v>
      </c>
      <c r="D40" s="20">
        <v>514</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35.4</v>
      </c>
      <c r="C46" s="20">
        <v>7.9</v>
      </c>
      <c r="D46" s="20">
        <v>7.9</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233</v>
      </c>
      <c r="D47" s="20">
        <v>233</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104</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108</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110</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3086.7</v>
      </c>
      <c r="C52" s="20">
        <v>0</v>
      </c>
      <c r="D52" s="20">
        <v>0</v>
      </c>
      <c r="E52" s="15" t="e">
        <f t="shared" si="0"/>
        <v>#DIV/0!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0</v>
      </c>
      <c r="D57" s="20">
        <v>0</v>
      </c>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109</v>
      </c>
      <c r="B59" s="20">
        <v>0</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113</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397.4</v>
      </c>
      <c r="C61" s="20">
        <v>94.6</v>
      </c>
      <c r="D61" s="20">
        <v>94.6</v>
      </c>
      <c r="E61" s="15">
        <f t="shared" ref="E61:E87" si="2">D61/C61*100</f>
        <v>100</v>
      </c>
      <c r="F61" s="14">
        <f t="shared" ref="F61:F87"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54.3</v>
      </c>
      <c r="C63" s="20">
        <v>0</v>
      </c>
      <c r="D63" s="20">
        <v>0</v>
      </c>
      <c r="E63" s="15" t="e">
        <f t="shared" si="2"/>
        <v>#DIV/0!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0</v>
      </c>
      <c r="D64" s="20">
        <v>0</v>
      </c>
      <c r="E64" s="15" t="e">
        <f t="shared" si="2"/>
        <v>#DIV/0!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105</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2032.4</v>
      </c>
      <c r="D67" s="20">
        <v>2032.4</v>
      </c>
      <c r="E67" s="15">
        <f>D67/C67*100</f>
        <v>100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276</v>
      </c>
      <c r="C68" s="20">
        <v>0</v>
      </c>
      <c r="D68" s="20">
        <v>0</v>
      </c>
      <c r="E68" s="15" t="e">
        <f t="shared" si="2"/>
        <v>#DIV/0!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5042.5</v>
      </c>
      <c r="D69" s="20">
        <v>5042.5</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922.1</v>
      </c>
      <c r="C70" s="35">
        <v>153.6</v>
      </c>
      <c r="D70" s="35">
        <v>153.6</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36">
        <v>13741.3</v>
      </c>
      <c r="C71" s="20">
        <v>2290</v>
      </c>
      <c r="D71" s="20">
        <v>2290</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7">
        <v>43.6</v>
      </c>
      <c r="D72" s="37">
        <v>43.6</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7336</v>
      </c>
      <c r="C73" s="20">
        <v>2482.6</v>
      </c>
      <c r="D73" s="20">
        <v>2482.6</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114</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183" customHeight="1" x14ac:dyDescent="0.2">
      <c r="A75" s="16" t="s">
        <v>106</v>
      </c>
      <c r="B75" s="20">
        <v>731.8</v>
      </c>
      <c r="C75" s="20">
        <v>0</v>
      </c>
      <c r="D75" s="20">
        <v>0</v>
      </c>
      <c r="E75" s="15" t="e">
        <f t="shared" si="2"/>
        <v>#DIV/0!</v>
      </c>
      <c r="F75" s="14">
        <f t="shared" si="3"/>
        <v>0</v>
      </c>
      <c r="G75" s="2"/>
      <c r="H75" s="2"/>
      <c r="I75" s="2"/>
      <c r="J75" s="2"/>
      <c r="K75" s="2"/>
      <c r="L75" s="2"/>
      <c r="M75" s="2"/>
      <c r="N75" s="2"/>
      <c r="O75" s="2"/>
      <c r="P75" s="2"/>
      <c r="Q75" s="2"/>
      <c r="R75" s="2"/>
      <c r="S75" s="2"/>
      <c r="T75" s="2"/>
      <c r="U75" s="2"/>
      <c r="V75" s="2"/>
      <c r="W75" s="2"/>
    </row>
    <row r="76" spans="1:23" ht="60" customHeight="1" x14ac:dyDescent="0.2">
      <c r="A76" s="16" t="s">
        <v>87</v>
      </c>
      <c r="B76" s="20">
        <v>710.4</v>
      </c>
      <c r="C76" s="20">
        <v>106.2</v>
      </c>
      <c r="D76" s="20">
        <v>106.2</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379.8</v>
      </c>
      <c r="C77" s="20">
        <v>95.4</v>
      </c>
      <c r="D77" s="20">
        <v>95.4</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37260.5</v>
      </c>
      <c r="C78" s="20">
        <v>1680.1</v>
      </c>
      <c r="D78" s="20">
        <v>1680.1</v>
      </c>
      <c r="E78" s="15">
        <f t="shared" si="2"/>
        <v>100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53975.6</v>
      </c>
      <c r="C80" s="20">
        <v>6621.7</v>
      </c>
      <c r="D80" s="20">
        <v>6621.7</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213.5</v>
      </c>
      <c r="C81" s="20">
        <v>80.400000000000006</v>
      </c>
      <c r="D81" s="20">
        <v>80.400000000000006</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117</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277993.2</v>
      </c>
      <c r="C84" s="20">
        <v>37183.800000000003</v>
      </c>
      <c r="D84" s="20">
        <v>37183.800000000003</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95</v>
      </c>
      <c r="B85" s="20">
        <v>1550</v>
      </c>
      <c r="C85" s="20">
        <v>0</v>
      </c>
      <c r="D85" s="20">
        <v>0</v>
      </c>
      <c r="E85" s="15" t="e">
        <f t="shared" si="2"/>
        <v>#DIV/0!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116</v>
      </c>
      <c r="B86" s="20">
        <v>100</v>
      </c>
      <c r="C86" s="20">
        <v>0</v>
      </c>
      <c r="D86" s="20">
        <v>0</v>
      </c>
      <c r="E86" s="15" t="e">
        <f t="shared" si="2"/>
        <v>#DIV/0!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111</v>
      </c>
      <c r="B87" s="20">
        <v>227.27</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29" customHeight="1" x14ac:dyDescent="0.35">
      <c r="A88" s="24" t="s">
        <v>96</v>
      </c>
      <c r="B88" s="23">
        <v>0</v>
      </c>
      <c r="C88" s="23">
        <v>0</v>
      </c>
      <c r="D88" s="23">
        <v>0</v>
      </c>
      <c r="E88" s="15" t="e">
        <f t="shared" ref="E88:E116" si="4">D88/C88*100</f>
        <v>#DIV/0!</v>
      </c>
      <c r="F88" s="14">
        <f t="shared" ref="F88:F116" si="5">D88-C88</f>
        <v>0</v>
      </c>
      <c r="G88" s="4"/>
      <c r="H88" s="2"/>
      <c r="I88" s="2"/>
      <c r="J88" s="2"/>
      <c r="K88" s="2"/>
      <c r="L88" s="2"/>
      <c r="M88" s="2"/>
      <c r="N88" s="2"/>
      <c r="O88" s="2"/>
      <c r="P88" s="2"/>
      <c r="Q88" s="2"/>
      <c r="R88" s="2"/>
      <c r="S88" s="2"/>
      <c r="T88" s="2"/>
      <c r="U88" s="2"/>
      <c r="V88" s="2"/>
      <c r="W88" s="2"/>
    </row>
    <row r="89" spans="1:23" ht="96" customHeight="1" x14ac:dyDescent="0.35">
      <c r="A89" s="24" t="s">
        <v>97</v>
      </c>
      <c r="B89" s="23">
        <v>30695.1</v>
      </c>
      <c r="C89" s="20">
        <v>0</v>
      </c>
      <c r="D89" s="20">
        <v>0</v>
      </c>
      <c r="E89" s="15" t="e">
        <f t="shared" si="4"/>
        <v>#DIV/0!</v>
      </c>
      <c r="F89" s="14">
        <f t="shared" si="5"/>
        <v>0</v>
      </c>
      <c r="G89" s="4"/>
      <c r="H89" s="2"/>
      <c r="I89" s="2"/>
      <c r="J89" s="2"/>
      <c r="K89" s="2"/>
      <c r="L89" s="2"/>
      <c r="M89" s="2"/>
      <c r="N89" s="2"/>
      <c r="O89" s="2"/>
      <c r="P89" s="2"/>
      <c r="Q89" s="2"/>
      <c r="R89" s="2"/>
      <c r="S89" s="2"/>
      <c r="T89" s="2"/>
      <c r="U89" s="2"/>
      <c r="V89" s="2"/>
      <c r="W89" s="2"/>
    </row>
    <row r="90" spans="1:23" ht="84.6" customHeight="1" x14ac:dyDescent="0.35">
      <c r="A90" s="24" t="s">
        <v>98</v>
      </c>
      <c r="B90" s="23">
        <v>50000</v>
      </c>
      <c r="C90" s="23">
        <v>30000</v>
      </c>
      <c r="D90" s="23">
        <v>30000</v>
      </c>
      <c r="E90" s="15">
        <f t="shared" si="4"/>
        <v>100</v>
      </c>
      <c r="F90" s="14">
        <f t="shared" si="5"/>
        <v>0</v>
      </c>
      <c r="G90" s="4"/>
      <c r="H90" s="2"/>
      <c r="I90" s="2"/>
      <c r="J90" s="2"/>
      <c r="K90" s="2"/>
      <c r="L90" s="2"/>
      <c r="M90" s="2"/>
      <c r="N90" s="2"/>
      <c r="O90" s="2"/>
      <c r="P90" s="2"/>
      <c r="Q90" s="2"/>
      <c r="R90" s="2"/>
      <c r="S90" s="2"/>
      <c r="T90" s="2"/>
      <c r="U90" s="2"/>
      <c r="V90" s="2"/>
      <c r="W90" s="2"/>
    </row>
    <row r="91" spans="1:23" ht="151.5" customHeight="1" x14ac:dyDescent="0.2">
      <c r="A91" s="34" t="s">
        <v>99</v>
      </c>
      <c r="B91" s="23">
        <v>1950</v>
      </c>
      <c r="C91" s="20">
        <v>93.6</v>
      </c>
      <c r="D91" s="20">
        <v>93.6</v>
      </c>
      <c r="E91" s="15">
        <f t="shared" si="4"/>
        <v>100</v>
      </c>
      <c r="F91" s="14">
        <f t="shared" si="5"/>
        <v>0</v>
      </c>
      <c r="G91" s="2"/>
      <c r="H91" s="2"/>
      <c r="I91" s="2"/>
      <c r="J91" s="2"/>
      <c r="K91" s="2"/>
      <c r="L91" s="2"/>
      <c r="M91" s="2"/>
      <c r="N91" s="2"/>
      <c r="O91" s="2"/>
      <c r="P91" s="2"/>
      <c r="Q91" s="2"/>
      <c r="R91" s="2"/>
      <c r="S91" s="2"/>
      <c r="T91" s="2"/>
      <c r="U91" s="2"/>
      <c r="V91" s="2"/>
      <c r="W91" s="2"/>
    </row>
    <row r="92" spans="1:23" ht="104.25" customHeight="1" x14ac:dyDescent="0.2">
      <c r="A92" s="34" t="s">
        <v>100</v>
      </c>
      <c r="B92" s="23">
        <v>0</v>
      </c>
      <c r="C92" s="20">
        <v>0</v>
      </c>
      <c r="D92" s="20">
        <v>0</v>
      </c>
      <c r="E92" s="15" t="e">
        <f t="shared" si="4"/>
        <v>#DIV/0!</v>
      </c>
      <c r="F92" s="14">
        <f t="shared" si="5"/>
        <v>0</v>
      </c>
      <c r="G92" s="2"/>
      <c r="H92" s="2"/>
      <c r="I92" s="2"/>
      <c r="J92" s="2"/>
      <c r="K92" s="2"/>
      <c r="L92" s="2"/>
      <c r="M92" s="2"/>
      <c r="N92" s="2"/>
      <c r="O92" s="2"/>
      <c r="P92" s="2"/>
      <c r="Q92" s="2"/>
      <c r="R92" s="2"/>
      <c r="S92" s="2"/>
      <c r="T92" s="2"/>
      <c r="U92" s="2"/>
      <c r="V92" s="2"/>
      <c r="W92" s="2"/>
    </row>
    <row r="93" spans="1:23" ht="111.75" customHeight="1" x14ac:dyDescent="0.2">
      <c r="A93" s="34" t="s">
        <v>101</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52.15" customHeight="1" x14ac:dyDescent="0.2">
      <c r="A94" s="24" t="s">
        <v>102</v>
      </c>
      <c r="B94" s="20">
        <v>1375.4</v>
      </c>
      <c r="C94" s="20">
        <v>0</v>
      </c>
      <c r="D94" s="20">
        <v>0</v>
      </c>
      <c r="E94" s="15" t="e">
        <f t="shared" si="4"/>
        <v>#DIV/0!</v>
      </c>
      <c r="F94" s="14">
        <f t="shared" si="5"/>
        <v>0</v>
      </c>
      <c r="G94" s="2"/>
      <c r="H94" s="2"/>
      <c r="I94" s="2"/>
      <c r="J94" s="2"/>
      <c r="K94" s="2"/>
      <c r="L94" s="2"/>
      <c r="M94" s="2"/>
      <c r="N94" s="2"/>
      <c r="O94" s="2"/>
      <c r="P94" s="2"/>
      <c r="Q94" s="2"/>
      <c r="R94" s="2"/>
      <c r="S94" s="2"/>
      <c r="T94" s="2"/>
      <c r="U94" s="2"/>
      <c r="V94" s="2"/>
      <c r="W94" s="2"/>
    </row>
    <row r="95" spans="1:23" ht="77.25" customHeight="1" x14ac:dyDescent="0.2">
      <c r="A95" s="24" t="s">
        <v>103</v>
      </c>
      <c r="B95" s="20">
        <v>88.8</v>
      </c>
      <c r="C95" s="20">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5" x14ac:dyDescent="0.2">
      <c r="A96" s="25" t="s">
        <v>28</v>
      </c>
      <c r="B96" s="27">
        <f>SUM(B34:B95)</f>
        <v>710247.74</v>
      </c>
      <c r="C96" s="27">
        <f>SUM(C34:C95)</f>
        <v>112614.39999999999</v>
      </c>
      <c r="D96" s="27">
        <f>SUM(D34:D95)</f>
        <v>112614.39999999999</v>
      </c>
      <c r="E96" s="15">
        <f t="shared" si="4"/>
        <v>100</v>
      </c>
      <c r="F96" s="14">
        <f t="shared" si="5"/>
        <v>0</v>
      </c>
      <c r="G96" s="2"/>
      <c r="H96" s="2"/>
      <c r="I96" s="2"/>
      <c r="J96" s="2"/>
      <c r="K96" s="2"/>
      <c r="L96" s="2"/>
      <c r="M96" s="2"/>
      <c r="N96" s="2"/>
      <c r="O96" s="2"/>
      <c r="P96" s="2"/>
      <c r="Q96" s="2"/>
      <c r="R96" s="2"/>
      <c r="S96" s="2"/>
      <c r="T96" s="2"/>
      <c r="U96" s="2"/>
      <c r="V96" s="2"/>
      <c r="W96" s="2"/>
    </row>
    <row r="97" spans="1:23" ht="26.25" x14ac:dyDescent="0.2">
      <c r="A97" s="18" t="s">
        <v>29</v>
      </c>
      <c r="B97" s="21"/>
      <c r="C97" s="21"/>
      <c r="D97" s="21"/>
      <c r="E97" s="15" t="e">
        <f t="shared" si="4"/>
        <v>#DIV/0!</v>
      </c>
      <c r="F97" s="14">
        <f t="shared" si="5"/>
        <v>0</v>
      </c>
      <c r="G97" s="2"/>
      <c r="H97" s="2"/>
      <c r="I97" s="2"/>
      <c r="J97" s="2"/>
      <c r="K97" s="2"/>
      <c r="L97" s="2"/>
      <c r="M97" s="2"/>
      <c r="N97" s="2"/>
      <c r="O97" s="2"/>
      <c r="P97" s="2"/>
      <c r="Q97" s="2"/>
      <c r="R97" s="2"/>
      <c r="S97" s="2"/>
      <c r="T97" s="2"/>
      <c r="U97" s="2"/>
      <c r="V97" s="2"/>
      <c r="W97" s="2"/>
    </row>
    <row r="98" spans="1:23" ht="25.5" x14ac:dyDescent="0.2">
      <c r="A98" s="16" t="s">
        <v>27</v>
      </c>
      <c r="B98" s="21"/>
      <c r="C98" s="21">
        <v>-8223.9</v>
      </c>
      <c r="D98" s="21">
        <v>-8223.9</v>
      </c>
      <c r="E98" s="15">
        <f t="shared" si="4"/>
        <v>100</v>
      </c>
      <c r="F98" s="14">
        <f t="shared" si="5"/>
        <v>0</v>
      </c>
      <c r="G98" s="2"/>
      <c r="H98" s="2"/>
      <c r="I98" s="2"/>
      <c r="J98" s="2"/>
      <c r="K98" s="2"/>
      <c r="L98" s="2"/>
      <c r="M98" s="2"/>
      <c r="N98" s="2"/>
      <c r="O98" s="2"/>
      <c r="P98" s="2"/>
      <c r="Q98" s="2"/>
      <c r="R98" s="2"/>
      <c r="S98" s="2"/>
      <c r="T98" s="2"/>
      <c r="U98" s="2"/>
      <c r="V98" s="2"/>
      <c r="W98" s="2"/>
    </row>
    <row r="99" spans="1:23" s="1" customFormat="1" ht="26.25" x14ac:dyDescent="0.2">
      <c r="A99" s="25" t="s">
        <v>47</v>
      </c>
      <c r="B99" s="26">
        <f>SUM(B96:B98)</f>
        <v>710247.74</v>
      </c>
      <c r="C99" s="27">
        <f>SUM(C96:C98)</f>
        <v>104390.5</v>
      </c>
      <c r="D99" s="27">
        <f>SUM(D96:D98)</f>
        <v>104390.5</v>
      </c>
      <c r="E99" s="15">
        <f t="shared" si="4"/>
        <v>100</v>
      </c>
      <c r="F99" s="14">
        <f t="shared" si="5"/>
        <v>0</v>
      </c>
      <c r="G99" s="2"/>
      <c r="H99" s="2"/>
      <c r="I99" s="2"/>
      <c r="J99" s="2"/>
      <c r="K99" s="2"/>
      <c r="L99" s="2"/>
      <c r="M99" s="2"/>
      <c r="N99" s="2"/>
      <c r="O99" s="2"/>
      <c r="P99" s="2"/>
      <c r="Q99" s="2"/>
      <c r="R99" s="2"/>
      <c r="S99" s="2"/>
      <c r="T99" s="2"/>
      <c r="U99" s="2"/>
      <c r="V99" s="2"/>
      <c r="W99" s="2"/>
    </row>
    <row r="100" spans="1:23" ht="26.25" x14ac:dyDescent="0.2">
      <c r="A100" s="25" t="s">
        <v>30</v>
      </c>
      <c r="B100" s="26">
        <f>SUM(B99+B33)</f>
        <v>871027.04</v>
      </c>
      <c r="C100" s="26">
        <f>SUM(C99+C33)</f>
        <v>122477.7</v>
      </c>
      <c r="D100" s="26">
        <f>SUM(D99+D33)</f>
        <v>124786.4</v>
      </c>
      <c r="E100" s="15">
        <f t="shared" si="4"/>
        <v>101.88499620747287</v>
      </c>
      <c r="F100" s="14">
        <f t="shared" si="5"/>
        <v>2308.6999999999971</v>
      </c>
      <c r="G100" s="2"/>
      <c r="H100" s="2"/>
      <c r="I100" s="2"/>
      <c r="J100" s="2"/>
      <c r="K100" s="2"/>
      <c r="L100" s="2"/>
      <c r="M100" s="2"/>
      <c r="N100" s="2"/>
      <c r="O100" s="2"/>
      <c r="P100" s="2"/>
      <c r="Q100" s="2"/>
      <c r="R100" s="2"/>
      <c r="S100" s="2"/>
      <c r="T100" s="2"/>
      <c r="U100" s="2"/>
      <c r="V100" s="2"/>
      <c r="W100" s="2"/>
    </row>
    <row r="101" spans="1:23" ht="26.25" x14ac:dyDescent="0.2">
      <c r="A101" s="28" t="s">
        <v>31</v>
      </c>
      <c r="B101" s="21"/>
      <c r="C101" s="21"/>
      <c r="D101" s="21"/>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25.5" x14ac:dyDescent="0.35">
      <c r="A102" s="16" t="s">
        <v>32</v>
      </c>
      <c r="B102" s="29">
        <v>74984.95</v>
      </c>
      <c r="C102" s="29">
        <v>12676.9</v>
      </c>
      <c r="D102" s="29">
        <v>11161.95</v>
      </c>
      <c r="E102" s="15">
        <f t="shared" si="4"/>
        <v>88.049523148403793</v>
      </c>
      <c r="F102" s="14">
        <f t="shared" si="5"/>
        <v>-1514.9499999999989</v>
      </c>
      <c r="G102" s="2"/>
      <c r="H102" s="2"/>
      <c r="I102" s="2"/>
      <c r="J102" s="2"/>
      <c r="K102" s="2"/>
      <c r="L102" s="2"/>
      <c r="M102" s="2"/>
      <c r="N102" s="2"/>
      <c r="O102" s="2"/>
      <c r="P102" s="2"/>
      <c r="Q102" s="2"/>
      <c r="R102" s="2"/>
      <c r="S102" s="2"/>
      <c r="T102" s="2"/>
      <c r="U102" s="2"/>
      <c r="V102" s="2"/>
      <c r="W102" s="2"/>
    </row>
    <row r="103" spans="1:23" ht="25.5" x14ac:dyDescent="0.35">
      <c r="A103" s="16" t="s">
        <v>33</v>
      </c>
      <c r="B103" s="29"/>
      <c r="C103" s="29"/>
      <c r="D103" s="2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51" x14ac:dyDescent="0.35">
      <c r="A104" s="16" t="s">
        <v>34</v>
      </c>
      <c r="B104" s="29">
        <v>620.83000000000004</v>
      </c>
      <c r="C104" s="29">
        <v>18</v>
      </c>
      <c r="D104" s="29">
        <v>17.920000000000002</v>
      </c>
      <c r="E104" s="15">
        <f t="shared" si="4"/>
        <v>99.555555555555557</v>
      </c>
      <c r="F104" s="14">
        <f t="shared" si="5"/>
        <v>-7.9999999999998295E-2</v>
      </c>
      <c r="G104" s="2"/>
      <c r="H104" s="2"/>
      <c r="I104" s="2"/>
      <c r="J104" s="2"/>
      <c r="K104" s="2"/>
      <c r="L104" s="2"/>
      <c r="M104" s="2"/>
      <c r="N104" s="2"/>
      <c r="O104" s="2"/>
      <c r="P104" s="2"/>
      <c r="Q104" s="2"/>
      <c r="R104" s="2"/>
      <c r="S104" s="2"/>
      <c r="T104" s="2"/>
      <c r="U104" s="2"/>
      <c r="V104" s="2"/>
      <c r="W104" s="2"/>
    </row>
    <row r="105" spans="1:23" ht="25.5" x14ac:dyDescent="0.35">
      <c r="A105" s="16" t="s">
        <v>35</v>
      </c>
      <c r="B105" s="29">
        <v>56707.1</v>
      </c>
      <c r="C105" s="29">
        <v>2829.25</v>
      </c>
      <c r="D105" s="29">
        <v>2811.06</v>
      </c>
      <c r="E105" s="15">
        <f t="shared" si="4"/>
        <v>99.357073429354074</v>
      </c>
      <c r="F105" s="14">
        <f t="shared" si="5"/>
        <v>-18.190000000000055</v>
      </c>
      <c r="G105" s="2"/>
      <c r="H105" s="2"/>
      <c r="I105" s="2"/>
      <c r="J105" s="2"/>
      <c r="K105" s="2"/>
      <c r="L105" s="2"/>
      <c r="M105" s="2"/>
      <c r="N105" s="2"/>
      <c r="O105" s="2"/>
      <c r="P105" s="2"/>
      <c r="Q105" s="2"/>
      <c r="R105" s="2"/>
      <c r="S105" s="2"/>
      <c r="T105" s="2"/>
      <c r="U105" s="2"/>
      <c r="V105" s="2"/>
      <c r="W105" s="2"/>
    </row>
    <row r="106" spans="1:23" ht="25.5" x14ac:dyDescent="0.35">
      <c r="A106" s="16" t="s">
        <v>36</v>
      </c>
      <c r="B106" s="29">
        <v>34772.99</v>
      </c>
      <c r="C106" s="29">
        <v>1327.68</v>
      </c>
      <c r="D106" s="29">
        <v>1327.68</v>
      </c>
      <c r="E106" s="15">
        <f t="shared" si="4"/>
        <v>100</v>
      </c>
      <c r="F106" s="14">
        <f t="shared" si="5"/>
        <v>0</v>
      </c>
      <c r="G106" s="2"/>
      <c r="H106" s="2"/>
      <c r="I106" s="2"/>
      <c r="J106" s="2"/>
      <c r="K106" s="2"/>
      <c r="L106" s="2"/>
      <c r="M106" s="2"/>
      <c r="N106" s="2"/>
      <c r="O106" s="2"/>
      <c r="P106" s="2"/>
      <c r="Q106" s="2"/>
      <c r="R106" s="2"/>
      <c r="S106" s="2"/>
      <c r="T106" s="2"/>
      <c r="U106" s="2"/>
      <c r="V106" s="2"/>
      <c r="W106" s="2"/>
    </row>
    <row r="107" spans="1:23" ht="25.5" x14ac:dyDescent="0.35">
      <c r="A107" s="16" t="s">
        <v>37</v>
      </c>
      <c r="B107" s="29">
        <v>357.14</v>
      </c>
      <c r="C107" s="29">
        <v>0</v>
      </c>
      <c r="D107" s="29">
        <v>0</v>
      </c>
      <c r="E107" s="15" t="e">
        <f t="shared" si="4"/>
        <v>#DIV/0!</v>
      </c>
      <c r="F107" s="14">
        <f t="shared" si="5"/>
        <v>0</v>
      </c>
      <c r="G107" s="2"/>
      <c r="H107" s="2"/>
      <c r="I107" s="2"/>
      <c r="J107" s="2"/>
      <c r="K107" s="2"/>
      <c r="L107" s="2"/>
      <c r="M107" s="2"/>
      <c r="N107" s="2"/>
      <c r="O107" s="2"/>
      <c r="P107" s="2"/>
      <c r="Q107" s="2"/>
      <c r="R107" s="2"/>
      <c r="S107" s="2"/>
      <c r="T107" s="2"/>
      <c r="U107" s="2"/>
      <c r="V107" s="2"/>
      <c r="W107" s="2"/>
    </row>
    <row r="108" spans="1:23" ht="25.5" x14ac:dyDescent="0.35">
      <c r="A108" s="16" t="s">
        <v>38</v>
      </c>
      <c r="B108" s="29">
        <v>589772.43999999994</v>
      </c>
      <c r="C108" s="29">
        <v>134437.6</v>
      </c>
      <c r="D108" s="29">
        <v>100397.02</v>
      </c>
      <c r="E108" s="15">
        <f t="shared" si="4"/>
        <v>74.679271275297992</v>
      </c>
      <c r="F108" s="14">
        <f t="shared" si="5"/>
        <v>-34040.58</v>
      </c>
      <c r="G108" s="2"/>
      <c r="H108" s="2"/>
      <c r="I108" s="2"/>
      <c r="J108" s="2"/>
      <c r="K108" s="2"/>
      <c r="L108" s="2"/>
      <c r="M108" s="2"/>
      <c r="N108" s="2"/>
      <c r="O108" s="2"/>
      <c r="P108" s="2"/>
      <c r="Q108" s="2"/>
      <c r="R108" s="2"/>
      <c r="S108" s="2"/>
      <c r="T108" s="2"/>
      <c r="U108" s="2"/>
      <c r="V108" s="2"/>
      <c r="W108" s="2"/>
    </row>
    <row r="109" spans="1:23" ht="51" x14ac:dyDescent="0.35">
      <c r="A109" s="16" t="s">
        <v>39</v>
      </c>
      <c r="B109" s="30">
        <v>39314.300000000003</v>
      </c>
      <c r="C109" s="30">
        <v>3765.97</v>
      </c>
      <c r="D109" s="30">
        <v>3765.97</v>
      </c>
      <c r="E109" s="15">
        <f t="shared" si="4"/>
        <v>100</v>
      </c>
      <c r="F109" s="14">
        <f t="shared" si="5"/>
        <v>0</v>
      </c>
      <c r="G109" s="2"/>
      <c r="H109" s="2"/>
      <c r="I109" s="2"/>
      <c r="J109" s="2"/>
      <c r="K109" s="2"/>
      <c r="L109" s="2"/>
      <c r="M109" s="2"/>
      <c r="N109" s="2"/>
      <c r="O109" s="2"/>
      <c r="P109" s="2"/>
      <c r="Q109" s="2"/>
      <c r="R109" s="2"/>
      <c r="S109" s="2"/>
      <c r="T109" s="2"/>
      <c r="U109" s="2"/>
      <c r="V109" s="2"/>
      <c r="W109" s="2"/>
    </row>
    <row r="110" spans="1:23" ht="25.5" x14ac:dyDescent="0.35">
      <c r="A110" s="16" t="s">
        <v>45</v>
      </c>
      <c r="B110" s="29"/>
      <c r="C110" s="29"/>
      <c r="D110" s="29"/>
      <c r="E110" s="15" t="e">
        <f t="shared" si="4"/>
        <v>#DIV/0!</v>
      </c>
      <c r="F110" s="14">
        <f t="shared" si="5"/>
        <v>0</v>
      </c>
      <c r="G110" s="2"/>
      <c r="H110" s="2"/>
      <c r="I110" s="2"/>
      <c r="J110" s="2"/>
      <c r="K110" s="2"/>
      <c r="L110" s="2"/>
      <c r="M110" s="2"/>
      <c r="N110" s="2"/>
      <c r="O110" s="2"/>
      <c r="P110" s="2"/>
      <c r="Q110" s="2"/>
      <c r="R110" s="2"/>
      <c r="S110" s="2"/>
      <c r="T110" s="2"/>
      <c r="U110" s="2"/>
      <c r="V110" s="2"/>
      <c r="W110" s="2"/>
    </row>
    <row r="111" spans="1:23" ht="25.5" x14ac:dyDescent="0.35">
      <c r="A111" s="16" t="s">
        <v>40</v>
      </c>
      <c r="B111" s="29">
        <v>56151.21</v>
      </c>
      <c r="C111" s="29">
        <v>11018.96</v>
      </c>
      <c r="D111" s="29">
        <v>7783.11</v>
      </c>
      <c r="E111" s="15">
        <f t="shared" si="4"/>
        <v>70.633798470999082</v>
      </c>
      <c r="F111" s="14">
        <f t="shared" si="5"/>
        <v>-3235.8499999999995</v>
      </c>
      <c r="G111" s="2"/>
      <c r="H111" s="2"/>
      <c r="I111" s="2"/>
      <c r="J111" s="2"/>
      <c r="K111" s="2"/>
      <c r="L111" s="2"/>
      <c r="M111" s="2"/>
      <c r="N111" s="2"/>
      <c r="O111" s="2"/>
      <c r="P111" s="2"/>
      <c r="Q111" s="2"/>
      <c r="R111" s="2"/>
      <c r="S111" s="2"/>
      <c r="T111" s="2"/>
      <c r="U111" s="2"/>
      <c r="V111" s="2"/>
      <c r="W111" s="2"/>
    </row>
    <row r="112" spans="1:23" ht="25.5" x14ac:dyDescent="0.35">
      <c r="A112" s="16" t="s">
        <v>52</v>
      </c>
      <c r="B112" s="29">
        <v>3100</v>
      </c>
      <c r="C112" s="29">
        <v>663.96</v>
      </c>
      <c r="D112" s="29">
        <v>300.33</v>
      </c>
      <c r="E112" s="15">
        <f t="shared" si="4"/>
        <v>45.233146575094878</v>
      </c>
      <c r="F112" s="14">
        <f t="shared" si="5"/>
        <v>-363.63000000000005</v>
      </c>
      <c r="G112" s="2"/>
      <c r="H112" s="2"/>
      <c r="I112" s="2"/>
      <c r="J112" s="2"/>
      <c r="K112" s="2"/>
      <c r="L112" s="2"/>
      <c r="M112" s="2"/>
      <c r="N112" s="2"/>
      <c r="O112" s="2"/>
      <c r="P112" s="2"/>
      <c r="Q112" s="2"/>
      <c r="R112" s="2"/>
      <c r="S112" s="2"/>
      <c r="T112" s="2"/>
      <c r="U112" s="2"/>
      <c r="V112" s="2"/>
      <c r="W112" s="2"/>
    </row>
    <row r="113" spans="1:23" ht="25.5" x14ac:dyDescent="0.35">
      <c r="A113" s="16" t="s">
        <v>53</v>
      </c>
      <c r="B113" s="31">
        <v>750</v>
      </c>
      <c r="C113" s="31">
        <v>155</v>
      </c>
      <c r="D113" s="29">
        <v>120.19</v>
      </c>
      <c r="E113" s="15">
        <f t="shared" si="4"/>
        <v>77.541935483870972</v>
      </c>
      <c r="F113" s="14">
        <f t="shared" si="5"/>
        <v>-34.81</v>
      </c>
      <c r="G113" s="2"/>
      <c r="H113" s="2"/>
      <c r="I113" s="2"/>
      <c r="J113" s="2"/>
      <c r="K113" s="2"/>
      <c r="L113" s="2"/>
      <c r="M113" s="2"/>
      <c r="N113" s="2"/>
      <c r="O113" s="2"/>
      <c r="P113" s="2"/>
      <c r="Q113" s="2"/>
      <c r="R113" s="2"/>
      <c r="S113" s="2"/>
      <c r="T113" s="2"/>
      <c r="U113" s="2"/>
      <c r="V113" s="2"/>
      <c r="W113" s="2"/>
    </row>
    <row r="114" spans="1:23" s="1" customFormat="1" ht="25.5" x14ac:dyDescent="0.35">
      <c r="A114" s="16" t="s">
        <v>41</v>
      </c>
      <c r="B114" s="31">
        <v>14496.06</v>
      </c>
      <c r="C114" s="31">
        <v>2430.89</v>
      </c>
      <c r="D114" s="31">
        <v>2430.89</v>
      </c>
      <c r="E114" s="15">
        <f t="shared" si="4"/>
        <v>100</v>
      </c>
      <c r="F114" s="14">
        <f t="shared" si="5"/>
        <v>0</v>
      </c>
      <c r="G114" s="2"/>
      <c r="H114" s="2"/>
      <c r="I114" s="2"/>
      <c r="J114" s="2"/>
      <c r="K114" s="2"/>
      <c r="L114" s="2"/>
      <c r="M114" s="2"/>
      <c r="N114" s="2"/>
      <c r="O114" s="2"/>
      <c r="P114" s="2"/>
      <c r="Q114" s="2"/>
      <c r="R114" s="2"/>
      <c r="S114" s="2"/>
      <c r="T114" s="2"/>
      <c r="U114" s="2"/>
      <c r="V114" s="2"/>
      <c r="W114" s="2"/>
    </row>
    <row r="115" spans="1:23" ht="26.25" x14ac:dyDescent="0.2">
      <c r="A115" s="25" t="s">
        <v>42</v>
      </c>
      <c r="B115" s="26">
        <f>SUM(B102:B114)</f>
        <v>871027.02</v>
      </c>
      <c r="C115" s="26">
        <f>SUM(C102:C114)</f>
        <v>169324.21</v>
      </c>
      <c r="D115" s="26">
        <f>SUM(D102:D114)</f>
        <v>130116.12000000001</v>
      </c>
      <c r="E115" s="15">
        <f t="shared" si="4"/>
        <v>76.844368563715733</v>
      </c>
      <c r="F115" s="14">
        <f t="shared" si="5"/>
        <v>-39208.089999999982</v>
      </c>
      <c r="G115" s="2"/>
      <c r="H115" s="2"/>
      <c r="I115" s="2"/>
      <c r="J115" s="2"/>
      <c r="K115" s="2"/>
      <c r="L115" s="2"/>
      <c r="M115" s="2"/>
      <c r="N115" s="2"/>
      <c r="O115" s="2"/>
      <c r="P115" s="2"/>
      <c r="Q115" s="2"/>
      <c r="R115" s="2"/>
      <c r="S115" s="2"/>
      <c r="T115" s="2"/>
      <c r="U115" s="2"/>
      <c r="V115" s="2"/>
      <c r="W115" s="2"/>
    </row>
    <row r="116" spans="1:23" ht="37.15" customHeight="1" x14ac:dyDescent="0.2">
      <c r="A116" s="32" t="s">
        <v>43</v>
      </c>
      <c r="B116" s="33">
        <f>SUM(B100-B115)</f>
        <v>2.0000000018626451E-2</v>
      </c>
      <c r="C116" s="20">
        <f>SUM(C100-C115)</f>
        <v>-46846.509999999995</v>
      </c>
      <c r="D116" s="20">
        <f>SUM(D100-D115)</f>
        <v>-5329.7200000000157</v>
      </c>
      <c r="E116" s="15">
        <f t="shared" si="4"/>
        <v>11.376984112583875</v>
      </c>
      <c r="F116" s="14">
        <f t="shared" si="5"/>
        <v>41516.789999999979</v>
      </c>
      <c r="G116" s="2"/>
      <c r="H116" s="2"/>
      <c r="I116" s="2"/>
      <c r="J116" s="2"/>
      <c r="K116" s="2"/>
      <c r="L116" s="2"/>
      <c r="M116" s="2"/>
      <c r="N116" s="2"/>
      <c r="O116" s="2"/>
      <c r="P116" s="2"/>
      <c r="Q116" s="2"/>
      <c r="R116" s="2"/>
      <c r="S116" s="2"/>
      <c r="T116" s="2"/>
      <c r="U116" s="2"/>
      <c r="V116" s="2"/>
      <c r="W116" s="2"/>
    </row>
    <row r="117" spans="1:23" ht="39.6" customHeight="1" x14ac:dyDescent="0.2">
      <c r="A117" s="40" t="s">
        <v>50</v>
      </c>
      <c r="B117" s="40"/>
      <c r="C117" s="40"/>
      <c r="D117" s="40"/>
      <c r="E117" s="40"/>
      <c r="F117" s="40"/>
    </row>
    <row r="118" spans="1:23" ht="13.15" customHeight="1" x14ac:dyDescent="0.2">
      <c r="A118" s="5"/>
      <c r="B118" s="5"/>
      <c r="C118" s="5"/>
      <c r="D118" s="5"/>
      <c r="E118" s="5"/>
      <c r="F118" s="5"/>
    </row>
    <row r="119" spans="1:23" ht="13.15" customHeight="1" x14ac:dyDescent="0.2">
      <c r="A119" s="5"/>
      <c r="B119" s="5"/>
      <c r="C119" s="5"/>
      <c r="D119" s="5"/>
      <c r="E119" s="5"/>
      <c r="F119" s="5"/>
    </row>
    <row r="120" spans="1:23" ht="13.15" customHeight="1" x14ac:dyDescent="0.2">
      <c r="A120" s="5"/>
      <c r="B120" s="5"/>
      <c r="C120" s="5" t="s">
        <v>51</v>
      </c>
      <c r="D120" s="5" t="s">
        <v>51</v>
      </c>
      <c r="E120" s="5"/>
      <c r="F120" s="5"/>
    </row>
    <row r="121" spans="1:23" ht="23.25" x14ac:dyDescent="0.2">
      <c r="A121" s="5"/>
    </row>
  </sheetData>
  <autoFilter ref="A4:F117"/>
  <mergeCells count="2">
    <mergeCell ref="A1:F3"/>
    <mergeCell ref="A117:F117"/>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2022-02-22T09:22:25Z</cp:lastPrinted>
  <dcterms:created xsi:type="dcterms:W3CDTF">2010-11-24T10:07:58Z</dcterms:created>
  <dcterms:modified xsi:type="dcterms:W3CDTF">2022-03-29T11:50:55Z</dcterms:modified>
</cp:coreProperties>
</file>