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4175" windowHeight="9045"/>
  </bookViews>
  <sheets>
    <sheet name="район" sheetId="1" r:id="rId1"/>
  </sheets>
  <definedNames>
    <definedName name="_xlnm._FilterDatabase" localSheetId="0" hidden="1">район!$A$4:$F$118</definedName>
    <definedName name="_xlnm.Print_Area" localSheetId="0">район!$A$1:$F$121</definedName>
  </definedNames>
  <calcPr calcId="114210" refMode="R1C1"/>
</workbook>
</file>

<file path=xl/calcChain.xml><?xml version="1.0" encoding="utf-8"?>
<calcChain xmlns="http://schemas.openxmlformats.org/spreadsheetml/2006/main">
  <c r="C29" i="1"/>
  <c r="B9"/>
  <c r="B24"/>
  <c r="D6"/>
  <c r="D9"/>
  <c r="D24"/>
  <c r="D29"/>
  <c r="E29"/>
  <c r="F75"/>
  <c r="E75"/>
  <c r="E17"/>
  <c r="E82"/>
  <c r="F82"/>
  <c r="E37"/>
  <c r="F37"/>
  <c r="E87"/>
  <c r="F87"/>
  <c r="E74"/>
  <c r="F74"/>
  <c r="E38"/>
  <c r="F38"/>
  <c r="B97"/>
  <c r="B100"/>
  <c r="E88"/>
  <c r="F88"/>
  <c r="E51"/>
  <c r="F51"/>
  <c r="E50"/>
  <c r="F50"/>
  <c r="E49"/>
  <c r="F49"/>
  <c r="F67"/>
  <c r="E67"/>
  <c r="F48"/>
  <c r="E48"/>
  <c r="F7"/>
  <c r="F8"/>
  <c r="F10"/>
  <c r="F11"/>
  <c r="F12"/>
  <c r="F13"/>
  <c r="F14"/>
  <c r="F15"/>
  <c r="F16"/>
  <c r="F17"/>
  <c r="F18"/>
  <c r="F19"/>
  <c r="F20"/>
  <c r="F21"/>
  <c r="F22"/>
  <c r="F23"/>
  <c r="F25"/>
  <c r="F26"/>
  <c r="F27"/>
  <c r="F28"/>
  <c r="F30"/>
  <c r="F31"/>
  <c r="F32"/>
  <c r="F34"/>
  <c r="F35"/>
  <c r="F36"/>
  <c r="F39"/>
  <c r="F40"/>
  <c r="F41"/>
  <c r="F42"/>
  <c r="F43"/>
  <c r="F44"/>
  <c r="F45"/>
  <c r="F46"/>
  <c r="F47"/>
  <c r="F52"/>
  <c r="F53"/>
  <c r="F54"/>
  <c r="F55"/>
  <c r="F56"/>
  <c r="F57"/>
  <c r="F58"/>
  <c r="F59"/>
  <c r="F60"/>
  <c r="F61"/>
  <c r="F62"/>
  <c r="F63"/>
  <c r="F64"/>
  <c r="F65"/>
  <c r="F66"/>
  <c r="F68"/>
  <c r="F69"/>
  <c r="F70"/>
  <c r="F71"/>
  <c r="F72"/>
  <c r="F73"/>
  <c r="F76"/>
  <c r="F77"/>
  <c r="F78"/>
  <c r="F79"/>
  <c r="F80"/>
  <c r="F81"/>
  <c r="F83"/>
  <c r="F84"/>
  <c r="F85"/>
  <c r="F89"/>
  <c r="F90"/>
  <c r="F91"/>
  <c r="F92"/>
  <c r="F93"/>
  <c r="F94"/>
  <c r="F95"/>
  <c r="F96"/>
  <c r="F98"/>
  <c r="F99"/>
  <c r="F102"/>
  <c r="F103"/>
  <c r="F104"/>
  <c r="F105"/>
  <c r="F106"/>
  <c r="F107"/>
  <c r="F108"/>
  <c r="F109"/>
  <c r="F110"/>
  <c r="F111"/>
  <c r="F112"/>
  <c r="F113"/>
  <c r="F114"/>
  <c r="F115"/>
  <c r="E7"/>
  <c r="E8"/>
  <c r="E10"/>
  <c r="E11"/>
  <c r="E12"/>
  <c r="E13"/>
  <c r="E14"/>
  <c r="E15"/>
  <c r="E16"/>
  <c r="E18"/>
  <c r="E19"/>
  <c r="E20"/>
  <c r="E21"/>
  <c r="E22"/>
  <c r="E23"/>
  <c r="E25"/>
  <c r="E26"/>
  <c r="E27"/>
  <c r="E28"/>
  <c r="E30"/>
  <c r="E31"/>
  <c r="E32"/>
  <c r="E34"/>
  <c r="E35"/>
  <c r="E36"/>
  <c r="E39"/>
  <c r="E40"/>
  <c r="E41"/>
  <c r="E42"/>
  <c r="E43"/>
  <c r="E44"/>
  <c r="E45"/>
  <c r="E46"/>
  <c r="E47"/>
  <c r="E52"/>
  <c r="E53"/>
  <c r="E54"/>
  <c r="E55"/>
  <c r="E56"/>
  <c r="E57"/>
  <c r="E58"/>
  <c r="E59"/>
  <c r="E60"/>
  <c r="E61"/>
  <c r="E62"/>
  <c r="E63"/>
  <c r="E64"/>
  <c r="E65"/>
  <c r="E66"/>
  <c r="E68"/>
  <c r="E69"/>
  <c r="E70"/>
  <c r="E71"/>
  <c r="E72"/>
  <c r="E73"/>
  <c r="E76"/>
  <c r="E77"/>
  <c r="E78"/>
  <c r="E79"/>
  <c r="E80"/>
  <c r="E81"/>
  <c r="E83"/>
  <c r="E84"/>
  <c r="E85"/>
  <c r="E89"/>
  <c r="E90"/>
  <c r="E91"/>
  <c r="E92"/>
  <c r="E93"/>
  <c r="E94"/>
  <c r="E95"/>
  <c r="E96"/>
  <c r="E98"/>
  <c r="E99"/>
  <c r="E102"/>
  <c r="E103"/>
  <c r="E104"/>
  <c r="E105"/>
  <c r="E106"/>
  <c r="E107"/>
  <c r="E108"/>
  <c r="E109"/>
  <c r="E110"/>
  <c r="E111"/>
  <c r="E112"/>
  <c r="E113"/>
  <c r="E114"/>
  <c r="E115"/>
  <c r="C116"/>
  <c r="D116"/>
  <c r="C97"/>
  <c r="C6"/>
  <c r="C9"/>
  <c r="C24"/>
  <c r="F24"/>
  <c r="B6"/>
  <c r="B29"/>
  <c r="D97"/>
  <c r="D100"/>
  <c r="B116"/>
  <c r="B33"/>
  <c r="B101"/>
  <c r="B117"/>
  <c r="E24"/>
  <c r="E6"/>
  <c r="C33"/>
  <c r="D33"/>
  <c r="D101"/>
  <c r="F29"/>
  <c r="E9"/>
  <c r="F6"/>
  <c r="E116"/>
  <c r="F97"/>
  <c r="C100"/>
  <c r="F100"/>
  <c r="E97"/>
  <c r="F9"/>
  <c r="F116"/>
  <c r="C101"/>
  <c r="C117"/>
  <c r="E100"/>
  <c r="D117"/>
  <c r="F33"/>
  <c r="E33"/>
  <c r="E101"/>
  <c r="F101"/>
  <c r="F117"/>
  <c r="E117"/>
</calcChain>
</file>

<file path=xl/sharedStrings.xml><?xml version="1.0" encoding="utf-8"?>
<sst xmlns="http://schemas.openxmlformats.org/spreadsheetml/2006/main" count="123" uniqueCount="122">
  <si>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</si>
  <si>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</si>
  <si>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</si>
  <si>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</si>
  <si>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</si>
  <si>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</si>
  <si>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</si>
  <si>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</si>
  <si>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</si>
  <si>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</si>
  <si>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</si>
  <si>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</si>
  <si>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</si>
  <si>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</si>
  <si>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</si>
  <si>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</si>
  <si>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</si>
  <si>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</si>
  <si>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</si>
  <si>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</si>
  <si>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</si>
  <si>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</si>
  <si>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</si>
  <si>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</si>
  <si>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</si>
  <si>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</si>
  <si>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</si>
  <si>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</si>
  <si>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</si>
  <si>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</si>
  <si>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</si>
  <si>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</si>
  <si>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</si>
  <si>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</si>
  <si>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</si>
  <si>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</si>
  <si>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</si>
  <si>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</si>
  <si>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</si>
  <si>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</si>
  <si>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</si>
  <si>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</si>
  <si>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</si>
  <si>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</si>
  <si>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</si>
  <si>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</si>
  <si>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</si>
  <si>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</si>
  <si>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</si>
  <si>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</si>
  <si>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</si>
  <si>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</si>
  <si>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</si>
  <si>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</si>
  <si>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</si>
  <si>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</si>
  <si>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</si>
  <si>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</si>
  <si>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</si>
  <si>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</si>
  <si>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</si>
  <si>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</si>
  <si>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</si>
  <si>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</si>
  <si>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</si>
  <si>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</si>
  <si>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</si>
  <si>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</si>
  <si>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</si>
  <si>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</si>
  <si>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</si>
  <si>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</si>
  <si>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</si>
  <si>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</si>
  <si>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</si>
  <si>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</si>
  <si>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</si>
  <si>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</si>
  <si>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</si>
  <si>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</si>
  <si>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</si>
  <si>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</si>
  <si>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</si>
  <si>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</si>
  <si>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</si>
  <si>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</si>
  <si>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</si>
  <si>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</si>
  <si>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</si>
  <si>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</si>
  <si>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</si>
  <si>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</si>
  <si>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</si>
  <si>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</si>
  <si>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</si>
  <si>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</si>
  <si>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</si>
  <si>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</si>
  <si>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</si>
  <si>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</si>
  <si>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</si>
  <si>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</si>
  <si>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</si>
  <si>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</si>
  <si>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</si>
  <si>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</si>
  <si>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</si>
  <si>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</si>
  <si>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</si>
  <si>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</si>
  <si>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</si>
  <si>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</si>
  <si>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</si>
  <si>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</si>
  <si>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</si>
  <si>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</si>
  <si>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</si>
  <si>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</si>
  <si>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</si>
  <si>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t xml:space="preserve">Исполнение районного бюджета МО «Ульяновский район» за январь-сентябрь 2022 года </t>
  </si>
  <si>
    <t>План за январь-сентябрь 2022 г. (тыс. руб.)</t>
  </si>
  <si>
    <t>Исполнено за янв- сентябрь 2022 г. (тыс. руб.)</t>
  </si>
</sst>
</file>

<file path=xl/styles.xml><?xml version="1.0" encoding="utf-8"?>
<styleSheet xmlns="http://schemas.openxmlformats.org/spreadsheetml/2006/main">
  <numFmts count="2">
    <numFmt numFmtId="164" formatCode="0.0"/>
    <numFmt numFmtId="165" formatCode="#,##0.0"/>
  </numFmts>
  <fonts count="1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4" fontId="9" fillId="0" borderId="1" xfId="0" applyNumberFormat="1" applyFont="1" applyFill="1" applyBorder="1"/>
    <xf numFmtId="165" fontId="9"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22"/>
  <sheetViews>
    <sheetView tabSelected="1" zoomScale="50" zoomScaleNormal="50" zoomScaleSheetLayoutView="46" workbookViewId="0">
      <pane xSplit="1" ySplit="5" topLeftCell="B10" activePane="bottomRight" state="frozen"/>
      <selection pane="topRight" activeCell="B1" sqref="B1"/>
      <selection pane="bottomLeft" activeCell="A6" sqref="A6"/>
      <selection pane="bottomRight" activeCell="D33" sqref="D33"/>
    </sheetView>
  </sheetViews>
  <sheetFormatPr defaultRowHeight="12.75"/>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c r="A1" s="36" t="s">
        <v>119</v>
      </c>
      <c r="B1" s="36"/>
      <c r="C1" s="36"/>
      <c r="D1" s="36"/>
      <c r="E1" s="36"/>
      <c r="F1" s="36"/>
    </row>
    <row r="2" spans="1:12">
      <c r="A2" s="36"/>
      <c r="B2" s="36"/>
      <c r="C2" s="36"/>
      <c r="D2" s="36"/>
      <c r="E2" s="36"/>
      <c r="F2" s="36"/>
    </row>
    <row r="3" spans="1:12" ht="20.25" customHeight="1">
      <c r="A3" s="37"/>
      <c r="B3" s="37"/>
      <c r="C3" s="37"/>
      <c r="D3" s="37"/>
      <c r="E3" s="37"/>
      <c r="F3" s="37"/>
    </row>
    <row r="4" spans="1:12" ht="106.5" customHeight="1">
      <c r="A4" s="8"/>
      <c r="B4" s="8" t="s">
        <v>114</v>
      </c>
      <c r="C4" s="8" t="s">
        <v>120</v>
      </c>
      <c r="D4" s="8" t="s">
        <v>121</v>
      </c>
      <c r="E4" s="9" t="s">
        <v>0</v>
      </c>
      <c r="F4" s="8" t="s">
        <v>44</v>
      </c>
    </row>
    <row r="5" spans="1:12" ht="26.25">
      <c r="A5" s="8" t="s">
        <v>1</v>
      </c>
      <c r="B5" s="10"/>
      <c r="C5" s="10"/>
      <c r="D5" s="10" t="s">
        <v>54</v>
      </c>
      <c r="E5" s="11"/>
      <c r="F5" s="12"/>
      <c r="G5" s="2"/>
      <c r="H5" s="2"/>
      <c r="I5" s="2"/>
      <c r="J5" s="2"/>
      <c r="K5" s="2"/>
      <c r="L5" s="2"/>
    </row>
    <row r="6" spans="1:12" ht="26.25">
      <c r="A6" s="13" t="s">
        <v>2</v>
      </c>
      <c r="B6" s="14">
        <f>B7</f>
        <v>61280</v>
      </c>
      <c r="C6" s="14">
        <f>C7</f>
        <v>43180</v>
      </c>
      <c r="D6" s="14">
        <f>D7</f>
        <v>43955.5</v>
      </c>
      <c r="E6" s="15">
        <f>D6/C6*100</f>
        <v>101.79597035664661</v>
      </c>
      <c r="F6" s="14">
        <f>D6-C6</f>
        <v>775.5</v>
      </c>
      <c r="G6" s="2"/>
      <c r="H6" s="2"/>
      <c r="I6" s="2"/>
      <c r="J6" s="2"/>
      <c r="K6" s="2"/>
      <c r="L6" s="2"/>
    </row>
    <row r="7" spans="1:12" ht="26.25">
      <c r="A7" s="16" t="s">
        <v>3</v>
      </c>
      <c r="B7" s="17">
        <v>61280</v>
      </c>
      <c r="C7" s="17">
        <v>43180</v>
      </c>
      <c r="D7" s="17">
        <v>43955.5</v>
      </c>
      <c r="E7" s="15">
        <f t="shared" ref="E7:E60" si="0">D7/C7*100</f>
        <v>101.79597035664661</v>
      </c>
      <c r="F7" s="14">
        <f t="shared" ref="F7:F60" si="1">D7-C7</f>
        <v>775.5</v>
      </c>
      <c r="G7" s="2"/>
      <c r="H7" s="2"/>
      <c r="I7" s="2"/>
      <c r="J7" s="2"/>
      <c r="K7" s="2"/>
      <c r="L7" s="2"/>
    </row>
    <row r="8" spans="1:12" ht="26.25">
      <c r="A8" s="18" t="s">
        <v>48</v>
      </c>
      <c r="B8" s="19">
        <v>16914.599999999999</v>
      </c>
      <c r="C8" s="19">
        <v>14831</v>
      </c>
      <c r="D8" s="19">
        <v>16042.5</v>
      </c>
      <c r="E8" s="15">
        <f t="shared" si="0"/>
        <v>108.16870069449126</v>
      </c>
      <c r="F8" s="14">
        <f t="shared" si="1"/>
        <v>1211.5</v>
      </c>
      <c r="G8" s="2"/>
      <c r="H8" s="2"/>
      <c r="I8" s="2"/>
      <c r="J8" s="2"/>
      <c r="K8" s="2"/>
      <c r="L8" s="2"/>
    </row>
    <row r="9" spans="1:12" ht="26.25">
      <c r="A9" s="13" t="s">
        <v>4</v>
      </c>
      <c r="B9" s="14">
        <f>B10+B11+B12+B13</f>
        <v>31286.5</v>
      </c>
      <c r="C9" s="14">
        <f>C10+C11+C12+C13</f>
        <v>21771.5</v>
      </c>
      <c r="D9" s="14">
        <f>D10+D11+D12+D13</f>
        <v>21585.3</v>
      </c>
      <c r="E9" s="15">
        <f t="shared" si="0"/>
        <v>99.14475346209494</v>
      </c>
      <c r="F9" s="14">
        <f t="shared" si="1"/>
        <v>-186.20000000000073</v>
      </c>
      <c r="G9" s="2"/>
      <c r="H9" s="2"/>
      <c r="I9" s="2"/>
      <c r="J9" s="2"/>
      <c r="K9" s="2"/>
      <c r="L9" s="2"/>
    </row>
    <row r="10" spans="1:12" ht="26.25">
      <c r="A10" s="18" t="s">
        <v>49</v>
      </c>
      <c r="B10" s="17">
        <v>24665</v>
      </c>
      <c r="C10" s="17">
        <v>17300</v>
      </c>
      <c r="D10" s="17">
        <v>17445.099999999999</v>
      </c>
      <c r="E10" s="15">
        <f t="shared" si="0"/>
        <v>100.83872832369943</v>
      </c>
      <c r="F10" s="14">
        <f t="shared" si="1"/>
        <v>145.09999999999854</v>
      </c>
      <c r="G10" s="2"/>
      <c r="H10" s="2"/>
      <c r="I10" s="2"/>
      <c r="J10" s="2"/>
      <c r="K10" s="2"/>
      <c r="L10" s="2"/>
    </row>
    <row r="11" spans="1:12" ht="51">
      <c r="A11" s="16" t="s">
        <v>5</v>
      </c>
      <c r="B11" s="17"/>
      <c r="C11" s="17"/>
      <c r="D11" s="17">
        <v>40.9</v>
      </c>
      <c r="E11" s="15" t="e">
        <f t="shared" si="0"/>
        <v>#DIV/0!</v>
      </c>
      <c r="F11" s="14">
        <f t="shared" si="1"/>
        <v>40.9</v>
      </c>
      <c r="G11" s="2"/>
      <c r="H11" s="2"/>
      <c r="I11" s="2"/>
      <c r="J11" s="2"/>
      <c r="K11" s="2"/>
      <c r="L11" s="2"/>
    </row>
    <row r="12" spans="1:12" ht="51">
      <c r="A12" s="16" t="s">
        <v>46</v>
      </c>
      <c r="B12" s="20">
        <v>3111.4</v>
      </c>
      <c r="C12" s="20">
        <v>2961.4</v>
      </c>
      <c r="D12" s="17">
        <v>3153</v>
      </c>
      <c r="E12" s="15">
        <f t="shared" si="0"/>
        <v>106.46991287904368</v>
      </c>
      <c r="F12" s="14">
        <f t="shared" si="1"/>
        <v>191.59999999999991</v>
      </c>
      <c r="G12" s="2"/>
      <c r="H12" s="2"/>
      <c r="I12" s="2"/>
      <c r="J12" s="2"/>
      <c r="K12" s="2"/>
      <c r="L12" s="2"/>
    </row>
    <row r="13" spans="1:12" ht="26.25">
      <c r="A13" s="16" t="s">
        <v>6</v>
      </c>
      <c r="B13" s="17">
        <v>3510.1</v>
      </c>
      <c r="C13" s="17">
        <v>1510.1</v>
      </c>
      <c r="D13" s="17">
        <v>946.3</v>
      </c>
      <c r="E13" s="15">
        <f t="shared" si="0"/>
        <v>62.664724190450961</v>
      </c>
      <c r="F13" s="14">
        <f t="shared" si="1"/>
        <v>-563.79999999999995</v>
      </c>
      <c r="G13" s="2"/>
      <c r="H13" s="2"/>
      <c r="I13" s="2"/>
      <c r="J13" s="2"/>
      <c r="K13" s="2"/>
      <c r="L13" s="2"/>
    </row>
    <row r="14" spans="1:12" ht="26.25">
      <c r="A14" s="18" t="s">
        <v>7</v>
      </c>
      <c r="B14" s="19"/>
      <c r="C14" s="19"/>
      <c r="D14" s="19"/>
      <c r="E14" s="15" t="e">
        <f t="shared" si="0"/>
        <v>#DIV/0!</v>
      </c>
      <c r="F14" s="14">
        <f t="shared" si="1"/>
        <v>0</v>
      </c>
      <c r="G14" s="2"/>
      <c r="H14" s="2"/>
      <c r="I14" s="2"/>
      <c r="J14" s="2"/>
      <c r="K14" s="2"/>
      <c r="L14" s="2"/>
    </row>
    <row r="15" spans="1:12" ht="26.25">
      <c r="A15" s="16" t="s">
        <v>8</v>
      </c>
      <c r="B15" s="17"/>
      <c r="C15" s="17"/>
      <c r="D15" s="17"/>
      <c r="E15" s="15" t="e">
        <f t="shared" si="0"/>
        <v>#DIV/0!</v>
      </c>
      <c r="F15" s="14">
        <f t="shared" si="1"/>
        <v>0</v>
      </c>
      <c r="G15" s="2"/>
      <c r="H15" s="2"/>
      <c r="I15" s="2"/>
      <c r="J15" s="2"/>
      <c r="K15" s="2"/>
      <c r="L15" s="2"/>
    </row>
    <row r="16" spans="1:12" ht="26.25">
      <c r="A16" s="16" t="s">
        <v>9</v>
      </c>
      <c r="B16" s="17"/>
      <c r="C16" s="17"/>
      <c r="D16" s="17"/>
      <c r="E16" s="15" t="e">
        <f t="shared" si="0"/>
        <v>#DIV/0!</v>
      </c>
      <c r="F16" s="14">
        <f t="shared" si="1"/>
        <v>0</v>
      </c>
      <c r="G16" s="2"/>
      <c r="H16" s="2"/>
      <c r="I16" s="2"/>
      <c r="J16" s="2"/>
      <c r="K16" s="2"/>
      <c r="L16" s="2"/>
    </row>
    <row r="17" spans="1:12" ht="26.25">
      <c r="A17" s="18" t="s">
        <v>10</v>
      </c>
      <c r="B17" s="21">
        <v>5600</v>
      </c>
      <c r="C17" s="21">
        <v>2730</v>
      </c>
      <c r="D17" s="19">
        <v>2744.5</v>
      </c>
      <c r="E17" s="15">
        <f t="shared" si="0"/>
        <v>100.53113553113553</v>
      </c>
      <c r="F17" s="14">
        <f t="shared" si="1"/>
        <v>14.5</v>
      </c>
      <c r="G17" s="2"/>
      <c r="H17" s="2"/>
      <c r="I17" s="2"/>
      <c r="J17" s="2"/>
      <c r="K17" s="2"/>
      <c r="L17" s="2"/>
    </row>
    <row r="18" spans="1:12" ht="78.75">
      <c r="A18" s="18" t="s">
        <v>11</v>
      </c>
      <c r="B18" s="19"/>
      <c r="C18" s="19"/>
      <c r="D18" s="19"/>
      <c r="E18" s="15" t="e">
        <f t="shared" si="0"/>
        <v>#DIV/0!</v>
      </c>
      <c r="F18" s="14">
        <f t="shared" si="1"/>
        <v>0</v>
      </c>
      <c r="G18" s="2"/>
      <c r="H18" s="2"/>
      <c r="I18" s="2"/>
      <c r="J18" s="2"/>
      <c r="K18" s="2"/>
      <c r="L18" s="2"/>
    </row>
    <row r="19" spans="1:12" ht="51">
      <c r="A19" s="16" t="s">
        <v>12</v>
      </c>
      <c r="B19" s="17"/>
      <c r="C19" s="17"/>
      <c r="D19" s="17"/>
      <c r="E19" s="15" t="e">
        <f t="shared" si="0"/>
        <v>#DIV/0!</v>
      </c>
      <c r="F19" s="14">
        <f t="shared" si="1"/>
        <v>0</v>
      </c>
      <c r="G19" s="2"/>
      <c r="H19" s="2"/>
      <c r="I19" s="2"/>
      <c r="J19" s="2"/>
      <c r="K19" s="2"/>
      <c r="L19" s="2"/>
    </row>
    <row r="20" spans="1:12" ht="26.25">
      <c r="A20" s="16" t="s">
        <v>13</v>
      </c>
      <c r="B20" s="17"/>
      <c r="C20" s="17"/>
      <c r="D20" s="17"/>
      <c r="E20" s="15" t="e">
        <f t="shared" si="0"/>
        <v>#DIV/0!</v>
      </c>
      <c r="F20" s="14">
        <f t="shared" si="1"/>
        <v>0</v>
      </c>
      <c r="G20" s="2"/>
      <c r="H20" s="2"/>
      <c r="I20" s="2"/>
      <c r="J20" s="2"/>
      <c r="K20" s="2"/>
      <c r="L20" s="2"/>
    </row>
    <row r="21" spans="1:12" ht="26.25">
      <c r="A21" s="16" t="s">
        <v>14</v>
      </c>
      <c r="B21" s="17"/>
      <c r="C21" s="17"/>
      <c r="D21" s="17"/>
      <c r="E21" s="15" t="e">
        <f t="shared" si="0"/>
        <v>#DIV/0!</v>
      </c>
      <c r="F21" s="14">
        <f t="shared" si="1"/>
        <v>0</v>
      </c>
      <c r="G21" s="2"/>
      <c r="H21" s="2"/>
      <c r="I21" s="2"/>
      <c r="J21" s="2"/>
      <c r="K21" s="2"/>
      <c r="L21" s="2"/>
    </row>
    <row r="22" spans="1:12" ht="26.25">
      <c r="A22" s="16" t="s">
        <v>15</v>
      </c>
      <c r="B22" s="17"/>
      <c r="C22" s="17"/>
      <c r="D22" s="17"/>
      <c r="E22" s="15" t="e">
        <f t="shared" si="0"/>
        <v>#DIV/0!</v>
      </c>
      <c r="F22" s="14">
        <f t="shared" si="1"/>
        <v>0</v>
      </c>
      <c r="G22" s="2"/>
      <c r="H22" s="2"/>
      <c r="I22" s="2"/>
      <c r="J22" s="2"/>
      <c r="K22" s="2"/>
      <c r="L22" s="2"/>
    </row>
    <row r="23" spans="1:12" ht="78.75">
      <c r="A23" s="18" t="s">
        <v>16</v>
      </c>
      <c r="B23" s="19">
        <v>7511</v>
      </c>
      <c r="C23" s="19">
        <v>3920</v>
      </c>
      <c r="D23" s="19">
        <v>3999.4</v>
      </c>
      <c r="E23" s="15">
        <f t="shared" si="0"/>
        <v>102.02551020408164</v>
      </c>
      <c r="F23" s="14">
        <f t="shared" si="1"/>
        <v>79.400000000000091</v>
      </c>
      <c r="G23" s="2"/>
      <c r="H23" s="2"/>
      <c r="I23" s="2"/>
      <c r="J23" s="2"/>
      <c r="K23" s="2"/>
      <c r="L23" s="2"/>
    </row>
    <row r="24" spans="1:12" ht="52.5">
      <c r="A24" s="13" t="s">
        <v>17</v>
      </c>
      <c r="B24" s="15">
        <f>B25</f>
        <v>2050</v>
      </c>
      <c r="C24" s="14">
        <f>C25</f>
        <v>2050</v>
      </c>
      <c r="D24" s="14">
        <f>D25</f>
        <v>2121.5</v>
      </c>
      <c r="E24" s="15">
        <f t="shared" si="0"/>
        <v>103.48780487804878</v>
      </c>
      <c r="F24" s="14">
        <f t="shared" si="1"/>
        <v>71.5</v>
      </c>
      <c r="G24" s="2"/>
      <c r="H24" s="2"/>
      <c r="I24" s="2"/>
      <c r="J24" s="2"/>
      <c r="K24" s="2"/>
      <c r="L24" s="2"/>
    </row>
    <row r="25" spans="1:12" ht="51">
      <c r="A25" s="16" t="s">
        <v>18</v>
      </c>
      <c r="B25" s="20">
        <v>2050</v>
      </c>
      <c r="C25" s="20">
        <v>2050</v>
      </c>
      <c r="D25" s="17">
        <v>2121.5</v>
      </c>
      <c r="E25" s="15">
        <f t="shared" si="0"/>
        <v>103.48780487804878</v>
      </c>
      <c r="F25" s="14">
        <f t="shared" si="1"/>
        <v>71.5</v>
      </c>
      <c r="G25" s="2"/>
      <c r="H25" s="2"/>
      <c r="I25" s="2"/>
      <c r="J25" s="2"/>
      <c r="K25" s="2"/>
      <c r="L25" s="2"/>
    </row>
    <row r="26" spans="1:12" ht="52.5">
      <c r="A26" s="18" t="s">
        <v>19</v>
      </c>
      <c r="B26" s="21">
        <v>36567.199999999997</v>
      </c>
      <c r="C26" s="21">
        <v>24550.9</v>
      </c>
      <c r="D26" s="21">
        <v>24840.6</v>
      </c>
      <c r="E26" s="15">
        <f t="shared" si="0"/>
        <v>101.17999747463431</v>
      </c>
      <c r="F26" s="14">
        <f t="shared" si="1"/>
        <v>289.69999999999709</v>
      </c>
      <c r="G26" s="2"/>
      <c r="H26" s="2"/>
      <c r="I26" s="2"/>
      <c r="J26" s="2"/>
      <c r="K26" s="2"/>
      <c r="L26" s="2"/>
    </row>
    <row r="27" spans="1:12" ht="51">
      <c r="A27" s="16" t="s">
        <v>20</v>
      </c>
      <c r="B27" s="20"/>
      <c r="C27" s="20"/>
      <c r="D27" s="17"/>
      <c r="E27" s="15" t="e">
        <f t="shared" si="0"/>
        <v>#DIV/0!</v>
      </c>
      <c r="F27" s="14">
        <f t="shared" si="1"/>
        <v>0</v>
      </c>
      <c r="G27" s="2"/>
      <c r="H27" s="2"/>
      <c r="I27" s="2"/>
      <c r="J27" s="2"/>
      <c r="K27" s="2"/>
      <c r="L27" s="2"/>
    </row>
    <row r="28" spans="1:12" ht="26.25">
      <c r="A28" s="18" t="s">
        <v>21</v>
      </c>
      <c r="B28" s="21">
        <v>870</v>
      </c>
      <c r="C28" s="21">
        <v>630</v>
      </c>
      <c r="D28" s="19">
        <v>695.1</v>
      </c>
      <c r="E28" s="15">
        <f t="shared" si="0"/>
        <v>110.33333333333333</v>
      </c>
      <c r="F28" s="14">
        <f t="shared" si="1"/>
        <v>65.100000000000023</v>
      </c>
      <c r="G28" s="2"/>
      <c r="H28" s="2"/>
      <c r="I28" s="2"/>
      <c r="J28" s="2"/>
      <c r="K28" s="2"/>
      <c r="L28" s="2"/>
    </row>
    <row r="29" spans="1:12" ht="26.25">
      <c r="A29" s="18" t="s">
        <v>22</v>
      </c>
      <c r="B29" s="19">
        <f>B31</f>
        <v>70</v>
      </c>
      <c r="C29" s="19">
        <f>C30+C31</f>
        <v>40</v>
      </c>
      <c r="D29" s="21">
        <f>D30+D31</f>
        <v>83</v>
      </c>
      <c r="E29" s="15">
        <f t="shared" si="0"/>
        <v>207.50000000000003</v>
      </c>
      <c r="F29" s="14">
        <f t="shared" si="1"/>
        <v>43</v>
      </c>
      <c r="G29" s="2"/>
      <c r="H29" s="2"/>
      <c r="I29" s="2"/>
      <c r="J29" s="2"/>
      <c r="K29" s="2"/>
      <c r="L29" s="2"/>
    </row>
    <row r="30" spans="1:12" ht="51">
      <c r="A30" s="16" t="s">
        <v>23</v>
      </c>
      <c r="B30" s="19"/>
      <c r="C30" s="19"/>
      <c r="D30" s="20">
        <v>23.6</v>
      </c>
      <c r="E30" s="15" t="e">
        <f t="shared" si="0"/>
        <v>#DIV/0!</v>
      </c>
      <c r="F30" s="14">
        <f t="shared" si="1"/>
        <v>23.6</v>
      </c>
      <c r="G30" s="2"/>
      <c r="H30" s="2"/>
      <c r="I30" s="2"/>
      <c r="J30" s="2"/>
      <c r="K30" s="2"/>
      <c r="L30" s="2"/>
    </row>
    <row r="31" spans="1:12" ht="51">
      <c r="A31" s="16" t="s">
        <v>24</v>
      </c>
      <c r="B31" s="17">
        <v>70</v>
      </c>
      <c r="C31" s="17">
        <v>40</v>
      </c>
      <c r="D31" s="17">
        <v>59.4</v>
      </c>
      <c r="E31" s="15">
        <f t="shared" si="0"/>
        <v>148.5</v>
      </c>
      <c r="F31" s="14">
        <f t="shared" si="1"/>
        <v>19.399999999999999</v>
      </c>
      <c r="G31" s="2"/>
      <c r="H31" s="2"/>
      <c r="I31" s="2"/>
      <c r="J31" s="2"/>
      <c r="K31" s="2"/>
      <c r="L31" s="2"/>
    </row>
    <row r="32" spans="1:12" ht="52.5">
      <c r="A32" s="18" t="s">
        <v>25</v>
      </c>
      <c r="B32" s="19">
        <v>10630</v>
      </c>
      <c r="C32" s="19">
        <v>7230</v>
      </c>
      <c r="D32" s="19">
        <v>7317.5</v>
      </c>
      <c r="E32" s="15">
        <f t="shared" si="0"/>
        <v>101.21023513139696</v>
      </c>
      <c r="F32" s="14">
        <f t="shared" si="1"/>
        <v>87.5</v>
      </c>
      <c r="G32" s="2"/>
      <c r="H32" s="2"/>
      <c r="I32" s="2"/>
      <c r="J32" s="2"/>
      <c r="K32" s="2"/>
      <c r="L32" s="2"/>
    </row>
    <row r="33" spans="1:23" s="1" customFormat="1" ht="26.25">
      <c r="A33" s="13" t="s">
        <v>26</v>
      </c>
      <c r="B33" s="14">
        <f>B6+B8+B9+B17+B23+B24+B26+B28+B32+B29</f>
        <v>172779.3</v>
      </c>
      <c r="C33" s="15">
        <f>C6+C8+C9+C17+C23+C24+C26+C28+C32+C29</f>
        <v>120933.4</v>
      </c>
      <c r="D33" s="15">
        <f>D6+D8+D9+D17+D23+D24+D26+D28+D32+D29</f>
        <v>123384.9</v>
      </c>
      <c r="E33" s="15">
        <f t="shared" si="0"/>
        <v>102.02714882737109</v>
      </c>
      <c r="F33" s="14">
        <f t="shared" si="1"/>
        <v>2451.5</v>
      </c>
      <c r="G33" s="2"/>
      <c r="H33" s="2"/>
      <c r="I33" s="2"/>
      <c r="J33" s="2"/>
      <c r="K33" s="2"/>
      <c r="L33" s="2"/>
      <c r="M33" s="2"/>
      <c r="N33" s="2"/>
      <c r="O33" s="2"/>
      <c r="P33" s="2"/>
      <c r="Q33" s="2"/>
      <c r="R33" s="2"/>
      <c r="S33" s="2"/>
      <c r="T33" s="2"/>
      <c r="U33" s="2"/>
      <c r="V33" s="2"/>
      <c r="W33" s="2"/>
    </row>
    <row r="34" spans="1:23" ht="77.25">
      <c r="A34" s="22" t="s">
        <v>106</v>
      </c>
      <c r="B34" s="20">
        <v>20302.7</v>
      </c>
      <c r="C34" s="20">
        <v>15228</v>
      </c>
      <c r="D34" s="20">
        <v>15228</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c r="A35" s="16" t="s">
        <v>55</v>
      </c>
      <c r="B35" s="20">
        <v>641.70000000000005</v>
      </c>
      <c r="C35" s="20">
        <v>641.70000000000005</v>
      </c>
      <c r="D35" s="20">
        <v>641.70000000000005</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c r="A37" s="16" t="s">
        <v>57</v>
      </c>
      <c r="B37" s="20">
        <v>124966.8</v>
      </c>
      <c r="C37" s="20">
        <v>124919</v>
      </c>
      <c r="D37" s="20">
        <v>124919</v>
      </c>
      <c r="E37" s="15">
        <f t="shared" si="0"/>
        <v>100</v>
      </c>
      <c r="F37" s="14">
        <f t="shared" si="1"/>
        <v>0</v>
      </c>
      <c r="G37" s="2"/>
      <c r="H37" s="2"/>
      <c r="I37" s="2"/>
      <c r="J37" s="2"/>
      <c r="K37" s="2"/>
      <c r="L37" s="2"/>
      <c r="M37" s="2"/>
      <c r="N37" s="2"/>
      <c r="O37" s="2"/>
      <c r="P37" s="2"/>
      <c r="Q37" s="2"/>
      <c r="R37" s="2"/>
      <c r="S37" s="2"/>
      <c r="T37" s="2"/>
      <c r="U37" s="2"/>
      <c r="V37" s="2"/>
      <c r="W37" s="2"/>
    </row>
    <row r="38" spans="1:23" ht="51.75">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c r="A39" s="16" t="s">
        <v>58</v>
      </c>
      <c r="B39" s="32">
        <v>16561.400000000001</v>
      </c>
      <c r="C39" s="32">
        <v>10862.2</v>
      </c>
      <c r="D39" s="32">
        <v>10862.2</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c r="A40" s="16" t="s">
        <v>59</v>
      </c>
      <c r="B40" s="20">
        <v>6948.8</v>
      </c>
      <c r="C40" s="20">
        <v>3726.8</v>
      </c>
      <c r="D40" s="20">
        <v>3726.8</v>
      </c>
      <c r="E40" s="15">
        <f t="shared" si="0"/>
        <v>100</v>
      </c>
      <c r="F40" s="14">
        <f t="shared" si="1"/>
        <v>0</v>
      </c>
      <c r="G40" s="7"/>
      <c r="H40" s="6"/>
      <c r="I40" s="6"/>
      <c r="J40" s="6"/>
      <c r="K40" s="6"/>
      <c r="L40" s="6"/>
      <c r="M40" s="6"/>
      <c r="N40" s="6"/>
      <c r="O40" s="6"/>
      <c r="P40" s="2"/>
      <c r="Q40" s="2"/>
      <c r="R40" s="2"/>
      <c r="S40" s="2"/>
      <c r="T40" s="2"/>
      <c r="U40" s="2"/>
      <c r="V40" s="2"/>
      <c r="W40" s="2"/>
    </row>
    <row r="41" spans="1:23" ht="77.25">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c r="A46" s="16" t="s">
        <v>65</v>
      </c>
      <c r="B46" s="20">
        <v>43.2</v>
      </c>
      <c r="C46" s="20">
        <v>35.299999999999997</v>
      </c>
      <c r="D46" s="20">
        <v>35.299999999999997</v>
      </c>
      <c r="E46" s="15">
        <f t="shared" si="0"/>
        <v>100</v>
      </c>
      <c r="F46" s="14">
        <f t="shared" si="1"/>
        <v>0</v>
      </c>
      <c r="G46" s="2"/>
      <c r="H46" s="2"/>
      <c r="I46" s="2"/>
      <c r="J46" s="2"/>
      <c r="K46" s="2"/>
      <c r="L46" s="2"/>
      <c r="M46" s="2"/>
      <c r="N46" s="2"/>
      <c r="O46" s="2"/>
      <c r="P46" s="2"/>
      <c r="Q46" s="2"/>
      <c r="R46" s="2"/>
      <c r="S46" s="2"/>
      <c r="T46" s="2"/>
      <c r="U46" s="2"/>
      <c r="V46" s="2"/>
      <c r="W46" s="2"/>
    </row>
    <row r="47" spans="1:23" ht="77.25">
      <c r="A47" s="16" t="s">
        <v>66</v>
      </c>
      <c r="B47" s="20">
        <v>1398</v>
      </c>
      <c r="C47" s="20">
        <v>1048.5</v>
      </c>
      <c r="D47" s="20">
        <v>1048.5</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c r="A49" s="24" t="s">
        <v>103</v>
      </c>
      <c r="B49" s="20">
        <v>1562</v>
      </c>
      <c r="C49" s="20">
        <v>1562</v>
      </c>
      <c r="D49" s="20">
        <v>1562</v>
      </c>
      <c r="E49" s="15">
        <f>D49/C49*100</f>
        <v>100</v>
      </c>
      <c r="F49" s="14">
        <f>D49-C49</f>
        <v>0</v>
      </c>
      <c r="G49" s="2"/>
      <c r="H49" s="2"/>
      <c r="I49" s="2"/>
      <c r="J49" s="2"/>
      <c r="K49" s="2"/>
      <c r="L49" s="2"/>
      <c r="M49" s="2"/>
      <c r="N49" s="2"/>
      <c r="O49" s="2"/>
      <c r="P49" s="2"/>
      <c r="Q49" s="2"/>
      <c r="R49" s="2"/>
      <c r="S49" s="2"/>
      <c r="T49" s="2"/>
      <c r="U49" s="2"/>
      <c r="V49" s="2"/>
      <c r="W49" s="2"/>
    </row>
    <row r="50" spans="1:23" ht="153.75">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c r="A51" s="24" t="s">
        <v>109</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c r="A52" s="16" t="s">
        <v>68</v>
      </c>
      <c r="B52" s="20">
        <v>3411.3</v>
      </c>
      <c r="C52" s="20">
        <v>3409.9</v>
      </c>
      <c r="D52" s="20">
        <v>3409.9</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c r="A57" s="16" t="s">
        <v>73</v>
      </c>
      <c r="B57" s="20">
        <v>87.14</v>
      </c>
      <c r="C57" s="20">
        <v>87.1</v>
      </c>
      <c r="D57" s="20">
        <v>87.1</v>
      </c>
      <c r="E57" s="15">
        <f t="shared" si="0"/>
        <v>100</v>
      </c>
      <c r="F57" s="14">
        <f t="shared" si="1"/>
        <v>0</v>
      </c>
      <c r="G57" s="2"/>
      <c r="H57" s="2"/>
      <c r="I57" s="2"/>
      <c r="J57" s="2"/>
      <c r="K57" s="2"/>
      <c r="L57" s="2"/>
      <c r="M57" s="2"/>
      <c r="N57" s="2"/>
      <c r="O57" s="2"/>
      <c r="P57" s="2"/>
      <c r="Q57" s="2"/>
      <c r="R57" s="2"/>
      <c r="S57" s="2"/>
      <c r="T57" s="2"/>
      <c r="U57" s="2"/>
      <c r="V57" s="2"/>
      <c r="W57" s="2"/>
    </row>
    <row r="58" spans="1:23" ht="77.25">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c r="A59" s="16" t="s">
        <v>108</v>
      </c>
      <c r="B59" s="20">
        <v>6271.8</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c r="A61" s="16" t="s">
        <v>75</v>
      </c>
      <c r="B61" s="20">
        <v>397.4</v>
      </c>
      <c r="C61" s="20">
        <v>397.4</v>
      </c>
      <c r="D61" s="20">
        <v>397.4</v>
      </c>
      <c r="E61" s="15">
        <f t="shared" ref="E61:E88" si="2">D61/C61*100</f>
        <v>100</v>
      </c>
      <c r="F61" s="14">
        <f t="shared" ref="F61:F88" si="3">D61-C61</f>
        <v>0</v>
      </c>
      <c r="G61" s="2"/>
      <c r="H61" s="2"/>
      <c r="I61" s="2"/>
      <c r="J61" s="2"/>
      <c r="K61" s="2"/>
      <c r="L61" s="2"/>
      <c r="M61" s="2"/>
      <c r="N61" s="2"/>
      <c r="O61" s="2"/>
      <c r="P61" s="2"/>
      <c r="Q61" s="2"/>
      <c r="R61" s="2"/>
      <c r="S61" s="2"/>
      <c r="T61" s="2"/>
      <c r="U61" s="2"/>
      <c r="V61" s="2"/>
      <c r="W61" s="2"/>
    </row>
    <row r="62" spans="1:23" ht="129.75" customHeight="1">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c r="A63" s="16" t="s">
        <v>77</v>
      </c>
      <c r="B63" s="20">
        <v>67.599999999999994</v>
      </c>
      <c r="C63" s="20">
        <v>40.6</v>
      </c>
      <c r="D63" s="20">
        <v>40.6</v>
      </c>
      <c r="E63" s="15">
        <f t="shared" si="2"/>
        <v>100</v>
      </c>
      <c r="F63" s="14">
        <f t="shared" si="3"/>
        <v>0</v>
      </c>
      <c r="G63" s="2"/>
      <c r="H63" s="2"/>
      <c r="I63" s="2"/>
      <c r="J63" s="2"/>
      <c r="K63" s="2"/>
      <c r="L63" s="2"/>
      <c r="M63" s="2"/>
      <c r="N63" s="2"/>
      <c r="O63" s="2"/>
      <c r="P63" s="2"/>
      <c r="Q63" s="2"/>
      <c r="R63" s="2"/>
      <c r="S63" s="2"/>
      <c r="T63" s="2"/>
      <c r="U63" s="2"/>
      <c r="V63" s="2"/>
      <c r="W63" s="2"/>
    </row>
    <row r="64" spans="1:23" ht="102.75">
      <c r="A64" s="16" t="s">
        <v>78</v>
      </c>
      <c r="B64" s="20">
        <v>8.1999999999999993</v>
      </c>
      <c r="C64" s="20">
        <v>4.0999999999999996</v>
      </c>
      <c r="D64" s="20">
        <v>4.0999999999999996</v>
      </c>
      <c r="E64" s="15">
        <f t="shared" si="2"/>
        <v>100</v>
      </c>
      <c r="F64" s="14">
        <f t="shared" si="3"/>
        <v>0</v>
      </c>
      <c r="G64" s="2"/>
      <c r="H64" s="2"/>
      <c r="I64" s="2"/>
      <c r="J64" s="2"/>
      <c r="K64" s="2"/>
      <c r="L64" s="2"/>
      <c r="M64" s="2"/>
      <c r="N64" s="2"/>
      <c r="O64" s="2"/>
      <c r="P64" s="2"/>
      <c r="Q64" s="2"/>
      <c r="R64" s="2"/>
      <c r="S64" s="2"/>
      <c r="T64" s="2"/>
      <c r="U64" s="2"/>
      <c r="V64" s="2"/>
      <c r="W64" s="2"/>
    </row>
    <row r="65" spans="1:23" ht="109.5" customHeight="1">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c r="A67" s="16" t="s">
        <v>80</v>
      </c>
      <c r="B67" s="20">
        <v>15883.3</v>
      </c>
      <c r="C67" s="20">
        <v>8723.2000000000007</v>
      </c>
      <c r="D67" s="20">
        <v>8723.2000000000007</v>
      </c>
      <c r="E67" s="15">
        <f>D67/C67*100</f>
        <v>100</v>
      </c>
      <c r="F67" s="14">
        <f>D67-C67</f>
        <v>0</v>
      </c>
      <c r="G67" s="2"/>
      <c r="H67" s="2"/>
      <c r="I67" s="2"/>
      <c r="J67" s="2"/>
      <c r="K67" s="2"/>
      <c r="L67" s="2"/>
      <c r="M67" s="2"/>
      <c r="N67" s="2"/>
      <c r="O67" s="2"/>
      <c r="P67" s="2"/>
      <c r="Q67" s="2"/>
      <c r="R67" s="2"/>
      <c r="S67" s="2"/>
      <c r="T67" s="2"/>
      <c r="U67" s="2"/>
      <c r="V67" s="2"/>
      <c r="W67" s="2"/>
    </row>
    <row r="68" spans="1:23" ht="310.5" customHeight="1">
      <c r="A68" s="16" t="s">
        <v>81</v>
      </c>
      <c r="B68" s="20">
        <v>410.6</v>
      </c>
      <c r="C68" s="20">
        <v>76.5</v>
      </c>
      <c r="D68" s="20">
        <v>76.5</v>
      </c>
      <c r="E68" s="15">
        <f t="shared" si="2"/>
        <v>100</v>
      </c>
      <c r="F68" s="14">
        <f t="shared" si="3"/>
        <v>0</v>
      </c>
      <c r="G68" s="2"/>
      <c r="H68" s="2"/>
      <c r="I68" s="2"/>
      <c r="J68" s="2"/>
      <c r="K68" s="2"/>
      <c r="L68" s="2"/>
      <c r="M68" s="2"/>
      <c r="N68" s="2"/>
      <c r="O68" s="2"/>
      <c r="P68" s="2"/>
      <c r="Q68" s="2"/>
      <c r="R68" s="2"/>
      <c r="S68" s="2"/>
      <c r="T68" s="2"/>
      <c r="U68" s="2"/>
      <c r="V68" s="2"/>
      <c r="W68" s="2"/>
    </row>
    <row r="69" spans="1:23" ht="133.5" customHeight="1">
      <c r="A69" s="16" t="s">
        <v>82</v>
      </c>
      <c r="B69" s="20">
        <v>35609.800000000003</v>
      </c>
      <c r="C69" s="20">
        <v>22560.5</v>
      </c>
      <c r="D69" s="20">
        <v>22560.5</v>
      </c>
      <c r="E69" s="15">
        <f t="shared" si="2"/>
        <v>100</v>
      </c>
      <c r="F69" s="14">
        <f t="shared" si="3"/>
        <v>0</v>
      </c>
      <c r="G69" s="2"/>
      <c r="H69" s="2"/>
      <c r="I69" s="2"/>
      <c r="J69" s="2"/>
      <c r="K69" s="2"/>
      <c r="L69" s="2"/>
      <c r="M69" s="2"/>
      <c r="N69" s="2"/>
      <c r="O69" s="2"/>
      <c r="P69" s="2"/>
      <c r="Q69" s="2"/>
      <c r="R69" s="2"/>
      <c r="S69" s="2"/>
      <c r="T69" s="2"/>
      <c r="U69" s="2"/>
      <c r="V69" s="2"/>
      <c r="W69" s="2"/>
    </row>
    <row r="70" spans="1:23" ht="77.25">
      <c r="A70" s="16" t="s">
        <v>83</v>
      </c>
      <c r="B70" s="20">
        <v>980.7</v>
      </c>
      <c r="C70" s="32">
        <v>691.2</v>
      </c>
      <c r="D70" s="32">
        <v>691.2</v>
      </c>
      <c r="E70" s="15">
        <f t="shared" si="2"/>
        <v>100</v>
      </c>
      <c r="F70" s="14">
        <f t="shared" si="3"/>
        <v>0</v>
      </c>
      <c r="G70" s="2"/>
      <c r="H70" s="2"/>
      <c r="I70" s="2"/>
      <c r="J70" s="2"/>
      <c r="K70" s="2"/>
      <c r="L70" s="2"/>
      <c r="M70" s="2"/>
      <c r="N70" s="2"/>
      <c r="O70" s="2"/>
      <c r="P70" s="2"/>
      <c r="Q70" s="2"/>
      <c r="R70" s="2"/>
      <c r="S70" s="2"/>
      <c r="T70" s="2"/>
      <c r="U70" s="2"/>
      <c r="V70" s="2"/>
      <c r="W70" s="2"/>
    </row>
    <row r="71" spans="1:23" ht="79.5" customHeight="1">
      <c r="A71" s="16" t="s">
        <v>84</v>
      </c>
      <c r="B71" s="20">
        <v>13741.3</v>
      </c>
      <c r="C71" s="20">
        <v>10306</v>
      </c>
      <c r="D71" s="20">
        <v>10306</v>
      </c>
      <c r="E71" s="15">
        <f t="shared" si="2"/>
        <v>100</v>
      </c>
      <c r="F71" s="14">
        <f t="shared" si="3"/>
        <v>0</v>
      </c>
      <c r="G71" s="2"/>
      <c r="H71" s="2"/>
      <c r="I71" s="2"/>
      <c r="J71" s="2"/>
      <c r="K71" s="2"/>
      <c r="L71" s="2"/>
      <c r="M71" s="2"/>
      <c r="N71" s="2"/>
      <c r="O71" s="2"/>
      <c r="P71" s="2"/>
      <c r="Q71" s="2"/>
      <c r="R71" s="2"/>
      <c r="S71" s="2"/>
      <c r="T71" s="2"/>
      <c r="U71" s="2"/>
      <c r="V71" s="2"/>
      <c r="W71" s="2"/>
    </row>
    <row r="72" spans="1:23" ht="102.75">
      <c r="A72" s="16" t="s">
        <v>85</v>
      </c>
      <c r="B72" s="20">
        <v>261.8</v>
      </c>
      <c r="C72" s="33">
        <v>196.4</v>
      </c>
      <c r="D72" s="33">
        <v>196.4</v>
      </c>
      <c r="E72" s="15">
        <f t="shared" si="2"/>
        <v>100</v>
      </c>
      <c r="F72" s="14">
        <f t="shared" si="3"/>
        <v>0</v>
      </c>
      <c r="G72" s="2"/>
      <c r="H72" s="2"/>
      <c r="I72" s="2"/>
      <c r="J72" s="2"/>
      <c r="K72" s="2"/>
      <c r="L72" s="2"/>
      <c r="M72" s="2"/>
      <c r="N72" s="2"/>
      <c r="O72" s="2"/>
      <c r="P72" s="2"/>
      <c r="Q72" s="2"/>
      <c r="R72" s="2"/>
      <c r="S72" s="2"/>
      <c r="T72" s="2"/>
      <c r="U72" s="2"/>
      <c r="V72" s="2"/>
      <c r="W72" s="2"/>
    </row>
    <row r="73" spans="1:23" ht="77.25">
      <c r="A73" s="16" t="s">
        <v>86</v>
      </c>
      <c r="B73" s="20">
        <v>8442.6</v>
      </c>
      <c r="C73" s="20">
        <v>8214.6</v>
      </c>
      <c r="D73" s="20">
        <v>8214.6</v>
      </c>
      <c r="E73" s="15">
        <f t="shared" si="2"/>
        <v>100</v>
      </c>
      <c r="F73" s="14">
        <f t="shared" si="3"/>
        <v>0</v>
      </c>
      <c r="G73" s="2"/>
      <c r="H73" s="2"/>
      <c r="I73" s="2"/>
      <c r="J73" s="2"/>
      <c r="K73" s="2"/>
      <c r="L73" s="2"/>
      <c r="M73" s="2"/>
      <c r="N73" s="2"/>
      <c r="O73" s="2"/>
      <c r="P73" s="2"/>
      <c r="Q73" s="2"/>
      <c r="R73" s="2"/>
      <c r="S73" s="2"/>
      <c r="T73" s="2"/>
      <c r="U73" s="2"/>
      <c r="V73" s="2"/>
      <c r="W73" s="2"/>
    </row>
    <row r="74" spans="1:23" ht="77.25">
      <c r="A74" s="16" t="s">
        <v>113</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52.5">
      <c r="A75" s="16" t="s">
        <v>87</v>
      </c>
      <c r="B75" s="20">
        <v>710.4</v>
      </c>
      <c r="C75" s="20">
        <v>441</v>
      </c>
      <c r="D75" s="20">
        <v>441</v>
      </c>
      <c r="E75" s="15">
        <f>D75/C75*100</f>
        <v>100</v>
      </c>
      <c r="F75" s="14">
        <f>D75-C75</f>
        <v>0</v>
      </c>
      <c r="G75" s="2"/>
      <c r="H75" s="2"/>
      <c r="I75" s="2"/>
      <c r="J75" s="2"/>
      <c r="K75" s="2"/>
      <c r="L75" s="2"/>
      <c r="M75" s="2"/>
      <c r="N75" s="2"/>
      <c r="O75" s="2"/>
      <c r="P75" s="2"/>
      <c r="Q75" s="2"/>
      <c r="R75" s="2"/>
      <c r="S75" s="2"/>
      <c r="T75" s="2"/>
      <c r="U75" s="2"/>
      <c r="V75" s="2"/>
      <c r="W75" s="2"/>
    </row>
    <row r="76" spans="1:23" ht="183" customHeight="1">
      <c r="A76" s="16" t="s">
        <v>105</v>
      </c>
      <c r="B76" s="20">
        <v>731.8</v>
      </c>
      <c r="C76" s="20">
        <v>731.8</v>
      </c>
      <c r="D76" s="20">
        <v>731.8</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c r="A77" s="16" t="s">
        <v>88</v>
      </c>
      <c r="B77" s="20">
        <v>379.8</v>
      </c>
      <c r="C77" s="20">
        <v>319.8</v>
      </c>
      <c r="D77" s="20">
        <v>319.8</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c r="A78" s="16" t="s">
        <v>89</v>
      </c>
      <c r="B78" s="20">
        <v>39260.5</v>
      </c>
      <c r="C78" s="20">
        <v>31452.1</v>
      </c>
      <c r="D78" s="20">
        <v>31452.1</v>
      </c>
      <c r="E78" s="15">
        <f t="shared" si="2"/>
        <v>100</v>
      </c>
      <c r="F78" s="14">
        <f t="shared" si="3"/>
        <v>0</v>
      </c>
      <c r="G78" s="2"/>
      <c r="H78" s="2"/>
      <c r="I78" s="2"/>
      <c r="J78" s="2"/>
      <c r="K78" s="2"/>
      <c r="L78" s="2"/>
      <c r="M78" s="2"/>
      <c r="N78" s="2"/>
      <c r="O78" s="2"/>
      <c r="P78" s="2"/>
      <c r="Q78" s="2"/>
      <c r="R78" s="2"/>
      <c r="S78" s="2"/>
      <c r="T78" s="2"/>
      <c r="U78" s="2"/>
      <c r="V78" s="2"/>
      <c r="W78" s="2"/>
    </row>
    <row r="79" spans="1:23" ht="102.75">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c r="A80" s="16" t="s">
        <v>91</v>
      </c>
      <c r="B80" s="20">
        <v>50237</v>
      </c>
      <c r="C80" s="20">
        <v>40831.9</v>
      </c>
      <c r="D80" s="20">
        <v>40831.9</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c r="A81" s="16" t="s">
        <v>92</v>
      </c>
      <c r="B81" s="20">
        <v>241.2</v>
      </c>
      <c r="C81" s="20">
        <v>228.3</v>
      </c>
      <c r="D81" s="20">
        <v>228.3</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c r="A82" s="16" t="s">
        <v>116</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c r="A83" s="16" t="s">
        <v>93</v>
      </c>
      <c r="B83" s="20">
        <v>3152.5</v>
      </c>
      <c r="C83" s="20">
        <v>3152.5</v>
      </c>
      <c r="D83" s="20">
        <v>3152.5</v>
      </c>
      <c r="E83" s="15">
        <f t="shared" si="2"/>
        <v>100</v>
      </c>
      <c r="F83" s="14">
        <f t="shared" si="3"/>
        <v>0</v>
      </c>
      <c r="G83" s="2"/>
      <c r="H83" s="2"/>
      <c r="I83" s="2"/>
      <c r="J83" s="2"/>
      <c r="K83" s="2"/>
      <c r="L83" s="2"/>
      <c r="M83" s="2"/>
      <c r="N83" s="2"/>
      <c r="O83" s="2"/>
      <c r="P83" s="2"/>
      <c r="Q83" s="2"/>
      <c r="R83" s="2"/>
      <c r="S83" s="2"/>
      <c r="T83" s="2"/>
      <c r="U83" s="2"/>
      <c r="V83" s="2"/>
      <c r="W83" s="2"/>
    </row>
    <row r="84" spans="1:23" ht="180.75" customHeight="1">
      <c r="A84" s="16" t="s">
        <v>94</v>
      </c>
      <c r="B84" s="20">
        <v>278567.40000000002</v>
      </c>
      <c r="C84" s="20">
        <v>225130.4</v>
      </c>
      <c r="D84" s="20">
        <v>225130.4</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c r="A85" s="24" t="s">
        <v>117</v>
      </c>
      <c r="B85" s="20">
        <v>1550</v>
      </c>
      <c r="C85" s="20">
        <v>1550</v>
      </c>
      <c r="D85" s="20">
        <v>1550</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c r="A86" s="24" t="s">
        <v>118</v>
      </c>
      <c r="B86" s="20">
        <v>2282.4</v>
      </c>
      <c r="C86" s="20"/>
      <c r="D86" s="20"/>
      <c r="E86" s="15"/>
      <c r="F86" s="14"/>
      <c r="G86" s="2"/>
      <c r="H86" s="2"/>
      <c r="I86" s="2"/>
      <c r="J86" s="2"/>
      <c r="K86" s="2"/>
      <c r="L86" s="2"/>
      <c r="M86" s="2"/>
      <c r="N86" s="2"/>
      <c r="O86" s="2"/>
      <c r="P86" s="2"/>
      <c r="Q86" s="2"/>
      <c r="R86" s="2"/>
      <c r="S86" s="2"/>
      <c r="T86" s="2"/>
      <c r="U86" s="2"/>
      <c r="V86" s="2"/>
      <c r="W86" s="2"/>
    </row>
    <row r="87" spans="1:23" ht="103.5" customHeight="1">
      <c r="A87" s="24" t="s">
        <v>115</v>
      </c>
      <c r="B87" s="20">
        <v>0</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03.5" customHeight="1">
      <c r="A88" s="24" t="s">
        <v>110</v>
      </c>
      <c r="B88" s="20">
        <v>227.27</v>
      </c>
      <c r="C88" s="20">
        <v>227.3</v>
      </c>
      <c r="D88" s="20">
        <v>227.3</v>
      </c>
      <c r="E88" s="15">
        <f t="shared" si="2"/>
        <v>100</v>
      </c>
      <c r="F88" s="14">
        <f t="shared" si="3"/>
        <v>0</v>
      </c>
      <c r="G88" s="2"/>
      <c r="H88" s="2"/>
      <c r="I88" s="2"/>
      <c r="J88" s="2"/>
      <c r="K88" s="2"/>
      <c r="L88" s="2"/>
      <c r="M88" s="2"/>
      <c r="N88" s="2"/>
      <c r="O88" s="2"/>
      <c r="P88" s="2"/>
      <c r="Q88" s="2"/>
      <c r="R88" s="2"/>
      <c r="S88" s="2"/>
      <c r="T88" s="2"/>
      <c r="U88" s="2"/>
      <c r="V88" s="2"/>
      <c r="W88" s="2"/>
    </row>
    <row r="89" spans="1:23" ht="129" customHeight="1">
      <c r="A89" s="24" t="s">
        <v>95</v>
      </c>
      <c r="B89" s="23">
        <v>0</v>
      </c>
      <c r="C89" s="23">
        <v>0</v>
      </c>
      <c r="D89" s="23">
        <v>0</v>
      </c>
      <c r="E89" s="15" t="e">
        <f t="shared" ref="E89:E117" si="4">D89/C89*100</f>
        <v>#DIV/0!</v>
      </c>
      <c r="F89" s="14">
        <f t="shared" ref="F89:F117" si="5">D89-C89</f>
        <v>0</v>
      </c>
      <c r="G89" s="4"/>
      <c r="H89" s="2"/>
      <c r="I89" s="2"/>
      <c r="J89" s="2"/>
      <c r="K89" s="2"/>
      <c r="L89" s="2"/>
      <c r="M89" s="2"/>
      <c r="N89" s="2"/>
      <c r="O89" s="2"/>
      <c r="P89" s="2"/>
      <c r="Q89" s="2"/>
      <c r="R89" s="2"/>
      <c r="S89" s="2"/>
      <c r="T89" s="2"/>
      <c r="U89" s="2"/>
      <c r="V89" s="2"/>
      <c r="W89" s="2"/>
    </row>
    <row r="90" spans="1:23" ht="96" customHeight="1">
      <c r="A90" s="24" t="s">
        <v>96</v>
      </c>
      <c r="B90" s="23">
        <v>22637.200000000001</v>
      </c>
      <c r="C90" s="20">
        <v>10693.6</v>
      </c>
      <c r="D90" s="20">
        <v>10693.6</v>
      </c>
      <c r="E90" s="15">
        <f t="shared" si="4"/>
        <v>100</v>
      </c>
      <c r="F90" s="14">
        <f t="shared" si="5"/>
        <v>0</v>
      </c>
      <c r="G90" s="4"/>
      <c r="H90" s="2"/>
      <c r="I90" s="2"/>
      <c r="J90" s="2"/>
      <c r="K90" s="2"/>
      <c r="L90" s="2"/>
      <c r="M90" s="2"/>
      <c r="N90" s="2"/>
      <c r="O90" s="2"/>
      <c r="P90" s="2"/>
      <c r="Q90" s="2"/>
      <c r="R90" s="2"/>
      <c r="S90" s="2"/>
      <c r="T90" s="2"/>
      <c r="U90" s="2"/>
      <c r="V90" s="2"/>
      <c r="W90" s="2"/>
    </row>
    <row r="91" spans="1:23" ht="84.6" customHeight="1">
      <c r="A91" s="24" t="s">
        <v>97</v>
      </c>
      <c r="B91" s="23">
        <v>120000</v>
      </c>
      <c r="C91" s="23">
        <v>120000</v>
      </c>
      <c r="D91" s="23">
        <v>120000</v>
      </c>
      <c r="E91" s="15">
        <f t="shared" si="4"/>
        <v>100</v>
      </c>
      <c r="F91" s="14">
        <f t="shared" si="5"/>
        <v>0</v>
      </c>
      <c r="G91" s="4"/>
      <c r="H91" s="2"/>
      <c r="I91" s="2"/>
      <c r="J91" s="2"/>
      <c r="K91" s="2"/>
      <c r="L91" s="2"/>
      <c r="M91" s="2"/>
      <c r="N91" s="2"/>
      <c r="O91" s="2"/>
      <c r="P91" s="2"/>
      <c r="Q91" s="2"/>
      <c r="R91" s="2"/>
      <c r="S91" s="2"/>
      <c r="T91" s="2"/>
      <c r="U91" s="2"/>
      <c r="V91" s="2"/>
      <c r="W91" s="2"/>
    </row>
    <row r="92" spans="1:23" ht="151.5" customHeight="1">
      <c r="A92" s="31" t="s">
        <v>98</v>
      </c>
      <c r="B92" s="23">
        <v>3250</v>
      </c>
      <c r="C92" s="20">
        <v>1811.2</v>
      </c>
      <c r="D92" s="20">
        <v>1811.2</v>
      </c>
      <c r="E92" s="15">
        <f t="shared" si="4"/>
        <v>100</v>
      </c>
      <c r="F92" s="14">
        <f t="shared" si="5"/>
        <v>0</v>
      </c>
      <c r="G92" s="2"/>
      <c r="H92" s="2"/>
      <c r="I92" s="2"/>
      <c r="J92" s="2"/>
      <c r="K92" s="2"/>
      <c r="L92" s="2"/>
      <c r="M92" s="2"/>
      <c r="N92" s="2"/>
      <c r="O92" s="2"/>
      <c r="P92" s="2"/>
      <c r="Q92" s="2"/>
      <c r="R92" s="2"/>
      <c r="S92" s="2"/>
      <c r="T92" s="2"/>
      <c r="U92" s="2"/>
      <c r="V92" s="2"/>
      <c r="W92" s="2"/>
    </row>
    <row r="93" spans="1:23" ht="104.25" customHeight="1">
      <c r="A93" s="31" t="s">
        <v>99</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111.75" customHeight="1">
      <c r="A94" s="31" t="s">
        <v>100</v>
      </c>
      <c r="B94" s="23">
        <v>0</v>
      </c>
      <c r="C94" s="20">
        <v>0</v>
      </c>
      <c r="D94" s="20">
        <v>0</v>
      </c>
      <c r="E94" s="15" t="e">
        <f t="shared" si="4"/>
        <v>#DIV/0!</v>
      </c>
      <c r="F94" s="14">
        <f t="shared" si="5"/>
        <v>0</v>
      </c>
      <c r="G94" s="2"/>
      <c r="H94" s="2"/>
      <c r="I94" s="2"/>
      <c r="J94" s="2"/>
      <c r="K94" s="2"/>
      <c r="L94" s="2"/>
      <c r="M94" s="2"/>
      <c r="N94" s="2"/>
      <c r="O94" s="2"/>
      <c r="P94" s="2"/>
      <c r="Q94" s="2"/>
      <c r="R94" s="2"/>
      <c r="S94" s="2"/>
      <c r="T94" s="2"/>
      <c r="U94" s="2"/>
      <c r="V94" s="2"/>
      <c r="W94" s="2"/>
    </row>
    <row r="95" spans="1:23" ht="52.15" customHeight="1">
      <c r="A95" s="24" t="s">
        <v>101</v>
      </c>
      <c r="B95" s="20">
        <v>2136.1</v>
      </c>
      <c r="C95" s="20">
        <v>2136.1</v>
      </c>
      <c r="D95" s="20">
        <v>2136.1</v>
      </c>
      <c r="E95" s="15">
        <f t="shared" si="4"/>
        <v>100</v>
      </c>
      <c r="F95" s="14">
        <f t="shared" si="5"/>
        <v>0</v>
      </c>
      <c r="G95" s="2"/>
      <c r="H95" s="2"/>
      <c r="I95" s="2"/>
      <c r="J95" s="2"/>
      <c r="K95" s="2"/>
      <c r="L95" s="2"/>
      <c r="M95" s="2"/>
      <c r="N95" s="2"/>
      <c r="O95" s="2"/>
      <c r="P95" s="2"/>
      <c r="Q95" s="2"/>
      <c r="R95" s="2"/>
      <c r="S95" s="2"/>
      <c r="T95" s="2"/>
      <c r="U95" s="2"/>
      <c r="V95" s="2"/>
      <c r="W95" s="2"/>
    </row>
    <row r="96" spans="1:23" ht="77.25" customHeight="1">
      <c r="A96" s="24" t="s">
        <v>102</v>
      </c>
      <c r="B96" s="20">
        <v>88.8</v>
      </c>
      <c r="C96" s="20">
        <v>88.8</v>
      </c>
      <c r="D96" s="20">
        <v>88.8</v>
      </c>
      <c r="E96" s="15">
        <f t="shared" si="4"/>
        <v>100</v>
      </c>
      <c r="F96" s="14">
        <f t="shared" si="5"/>
        <v>0</v>
      </c>
      <c r="G96" s="2"/>
      <c r="H96" s="2"/>
      <c r="I96" s="2"/>
      <c r="J96" s="2"/>
      <c r="K96" s="2"/>
      <c r="L96" s="2"/>
      <c r="M96" s="2"/>
      <c r="N96" s="2"/>
      <c r="O96" s="2"/>
      <c r="P96" s="2"/>
      <c r="Q96" s="2"/>
      <c r="R96" s="2"/>
      <c r="S96" s="2"/>
      <c r="T96" s="2"/>
      <c r="U96" s="2"/>
      <c r="V96" s="2"/>
      <c r="W96" s="2"/>
    </row>
    <row r="97" spans="1:23" ht="52.5">
      <c r="A97" s="25" t="s">
        <v>28</v>
      </c>
      <c r="B97" s="27">
        <f>SUM(B34:B96)</f>
        <v>784775.54</v>
      </c>
      <c r="C97" s="27">
        <f>SUM(C34:C96)</f>
        <v>652378.1</v>
      </c>
      <c r="D97" s="27">
        <f>SUM(D34:D96)</f>
        <v>652378.1</v>
      </c>
      <c r="E97" s="15">
        <f t="shared" si="4"/>
        <v>100</v>
      </c>
      <c r="F97" s="14">
        <f t="shared" si="5"/>
        <v>0</v>
      </c>
      <c r="G97" s="2"/>
      <c r="H97" s="2"/>
      <c r="I97" s="2"/>
      <c r="J97" s="2"/>
      <c r="K97" s="2"/>
      <c r="L97" s="2"/>
      <c r="M97" s="2"/>
      <c r="N97" s="2"/>
      <c r="O97" s="2"/>
      <c r="P97" s="2"/>
      <c r="Q97" s="2"/>
      <c r="R97" s="2"/>
      <c r="S97" s="2"/>
      <c r="T97" s="2"/>
      <c r="U97" s="2"/>
      <c r="V97" s="2"/>
      <c r="W97" s="2"/>
    </row>
    <row r="98" spans="1:23" ht="26.25">
      <c r="A98" s="18" t="s">
        <v>29</v>
      </c>
      <c r="B98" s="21">
        <v>140.19999999999999</v>
      </c>
      <c r="C98" s="21">
        <v>191.2</v>
      </c>
      <c r="D98" s="21">
        <v>191.2</v>
      </c>
      <c r="E98" s="15">
        <f t="shared" si="4"/>
        <v>100</v>
      </c>
      <c r="F98" s="14">
        <f t="shared" si="5"/>
        <v>0</v>
      </c>
      <c r="G98" s="2"/>
      <c r="H98" s="2"/>
      <c r="I98" s="2"/>
      <c r="J98" s="2"/>
      <c r="K98" s="2"/>
      <c r="L98" s="2"/>
      <c r="M98" s="2"/>
      <c r="N98" s="2"/>
      <c r="O98" s="2"/>
      <c r="P98" s="2"/>
      <c r="Q98" s="2"/>
      <c r="R98" s="2"/>
      <c r="S98" s="2"/>
      <c r="T98" s="2"/>
      <c r="U98" s="2"/>
      <c r="V98" s="2"/>
      <c r="W98" s="2"/>
    </row>
    <row r="99" spans="1:23" ht="25.5">
      <c r="A99" s="16" t="s">
        <v>27</v>
      </c>
      <c r="B99" s="21"/>
      <c r="C99" s="21">
        <v>-8223.9</v>
      </c>
      <c r="D99" s="21">
        <v>-8223.9</v>
      </c>
      <c r="E99" s="15">
        <f t="shared" si="4"/>
        <v>100</v>
      </c>
      <c r="F99" s="14">
        <f t="shared" si="5"/>
        <v>0</v>
      </c>
      <c r="G99" s="2"/>
      <c r="H99" s="2"/>
      <c r="I99" s="2"/>
      <c r="J99" s="2"/>
      <c r="K99" s="2"/>
      <c r="L99" s="2"/>
      <c r="M99" s="2"/>
      <c r="N99" s="2"/>
      <c r="O99" s="2"/>
      <c r="P99" s="2"/>
      <c r="Q99" s="2"/>
      <c r="R99" s="2"/>
      <c r="S99" s="2"/>
      <c r="T99" s="2"/>
      <c r="U99" s="2"/>
      <c r="V99" s="2"/>
      <c r="W99" s="2"/>
    </row>
    <row r="100" spans="1:23" s="1" customFormat="1" ht="26.25">
      <c r="A100" s="25" t="s">
        <v>47</v>
      </c>
      <c r="B100" s="26">
        <f>SUM(B97:B99)</f>
        <v>784915.74</v>
      </c>
      <c r="C100" s="27">
        <f>SUM(C97:C99)</f>
        <v>644345.39999999991</v>
      </c>
      <c r="D100" s="27">
        <f>SUM(D97:D99)</f>
        <v>644345.39999999991</v>
      </c>
      <c r="E100" s="15">
        <f t="shared" si="4"/>
        <v>100</v>
      </c>
      <c r="F100" s="14">
        <f t="shared" si="5"/>
        <v>0</v>
      </c>
      <c r="G100" s="2"/>
      <c r="H100" s="2"/>
      <c r="I100" s="2"/>
      <c r="J100" s="2"/>
      <c r="K100" s="2"/>
      <c r="L100" s="2"/>
      <c r="M100" s="2"/>
      <c r="N100" s="2"/>
      <c r="O100" s="2"/>
      <c r="P100" s="2"/>
      <c r="Q100" s="2"/>
      <c r="R100" s="2"/>
      <c r="S100" s="2"/>
      <c r="T100" s="2"/>
      <c r="U100" s="2"/>
      <c r="V100" s="2"/>
      <c r="W100" s="2"/>
    </row>
    <row r="101" spans="1:23" ht="26.25">
      <c r="A101" s="25" t="s">
        <v>30</v>
      </c>
      <c r="B101" s="26">
        <f>SUM(B100+B33)</f>
        <v>957695.04</v>
      </c>
      <c r="C101" s="26">
        <f>SUM(C100+C33)</f>
        <v>765278.79999999993</v>
      </c>
      <c r="D101" s="26">
        <f>SUM(D100+D33)</f>
        <v>767730.29999999993</v>
      </c>
      <c r="E101" s="15">
        <f t="shared" si="4"/>
        <v>100.32034076992593</v>
      </c>
      <c r="F101" s="14">
        <f t="shared" si="5"/>
        <v>2451.5</v>
      </c>
      <c r="G101" s="2"/>
      <c r="H101" s="2"/>
      <c r="I101" s="2"/>
      <c r="J101" s="2"/>
      <c r="K101" s="2"/>
      <c r="L101" s="2"/>
      <c r="M101" s="2"/>
      <c r="N101" s="2"/>
      <c r="O101" s="2"/>
      <c r="P101" s="2"/>
      <c r="Q101" s="2"/>
      <c r="R101" s="2"/>
      <c r="S101" s="2"/>
      <c r="T101" s="2"/>
      <c r="U101" s="2"/>
      <c r="V101" s="2"/>
      <c r="W101" s="2"/>
    </row>
    <row r="102" spans="1:23" ht="26.25">
      <c r="A102" s="28" t="s">
        <v>31</v>
      </c>
      <c r="B102" s="21"/>
      <c r="C102" s="21"/>
      <c r="D102" s="21"/>
      <c r="E102" s="15" t="e">
        <f t="shared" si="4"/>
        <v>#DIV/0!</v>
      </c>
      <c r="F102" s="14">
        <f t="shared" si="5"/>
        <v>0</v>
      </c>
      <c r="G102" s="2"/>
      <c r="H102" s="2"/>
      <c r="I102" s="2"/>
      <c r="J102" s="2"/>
      <c r="K102" s="2"/>
      <c r="L102" s="2"/>
      <c r="M102" s="2"/>
      <c r="N102" s="2"/>
      <c r="O102" s="2"/>
      <c r="P102" s="2"/>
      <c r="Q102" s="2"/>
      <c r="R102" s="2"/>
      <c r="S102" s="2"/>
      <c r="T102" s="2"/>
      <c r="U102" s="2"/>
      <c r="V102" s="2"/>
      <c r="W102" s="2"/>
    </row>
    <row r="103" spans="1:23" ht="26.25">
      <c r="A103" s="16" t="s">
        <v>32</v>
      </c>
      <c r="B103" s="35">
        <v>76634.7</v>
      </c>
      <c r="C103" s="35">
        <v>66622.2</v>
      </c>
      <c r="D103" s="35">
        <v>63666.6</v>
      </c>
      <c r="E103" s="15">
        <f t="shared" si="4"/>
        <v>95.563640948512656</v>
      </c>
      <c r="F103" s="14">
        <f t="shared" si="5"/>
        <v>-2955.5999999999985</v>
      </c>
      <c r="G103" s="2"/>
      <c r="H103" s="2"/>
      <c r="I103" s="2"/>
      <c r="J103" s="2"/>
      <c r="K103" s="2"/>
      <c r="L103" s="2"/>
      <c r="M103" s="2"/>
      <c r="N103" s="2"/>
      <c r="O103" s="2"/>
      <c r="P103" s="2"/>
      <c r="Q103" s="2"/>
      <c r="R103" s="2"/>
      <c r="S103" s="2"/>
      <c r="T103" s="2"/>
      <c r="U103" s="2"/>
      <c r="V103" s="2"/>
      <c r="W103" s="2"/>
    </row>
    <row r="104" spans="1:23" ht="26.25">
      <c r="A104" s="16" t="s">
        <v>33</v>
      </c>
      <c r="B104" s="34"/>
      <c r="C104" s="35"/>
      <c r="D104" s="34"/>
      <c r="E104" s="15" t="e">
        <f t="shared" si="4"/>
        <v>#DIV/0!</v>
      </c>
      <c r="F104" s="14">
        <f t="shared" si="5"/>
        <v>0</v>
      </c>
      <c r="G104" s="2"/>
      <c r="H104" s="2"/>
      <c r="I104" s="2"/>
      <c r="J104" s="2"/>
      <c r="K104" s="2"/>
      <c r="L104" s="2"/>
      <c r="M104" s="2"/>
      <c r="N104" s="2"/>
      <c r="O104" s="2"/>
      <c r="P104" s="2"/>
      <c r="Q104" s="2"/>
      <c r="R104" s="2"/>
      <c r="S104" s="2"/>
      <c r="T104" s="2"/>
      <c r="U104" s="2"/>
      <c r="V104" s="2"/>
      <c r="W104" s="2"/>
    </row>
    <row r="105" spans="1:23" ht="51">
      <c r="A105" s="16" t="s">
        <v>34</v>
      </c>
      <c r="B105" s="35">
        <v>757.6</v>
      </c>
      <c r="C105" s="35">
        <v>549.1</v>
      </c>
      <c r="D105" s="35">
        <v>540</v>
      </c>
      <c r="E105" s="15">
        <f t="shared" si="4"/>
        <v>98.342742669823352</v>
      </c>
      <c r="F105" s="14">
        <f t="shared" si="5"/>
        <v>-9.1000000000000227</v>
      </c>
      <c r="G105" s="2"/>
      <c r="H105" s="2"/>
      <c r="I105" s="2"/>
      <c r="J105" s="2"/>
      <c r="K105" s="2"/>
      <c r="L105" s="2"/>
      <c r="M105" s="2"/>
      <c r="N105" s="2"/>
      <c r="O105" s="2"/>
      <c r="P105" s="2"/>
      <c r="Q105" s="2"/>
      <c r="R105" s="2"/>
      <c r="S105" s="2"/>
      <c r="T105" s="2"/>
      <c r="U105" s="2"/>
      <c r="V105" s="2"/>
      <c r="W105" s="2"/>
    </row>
    <row r="106" spans="1:23" ht="26.25">
      <c r="A106" s="16" t="s">
        <v>35</v>
      </c>
      <c r="B106" s="35">
        <v>66823.199999999997</v>
      </c>
      <c r="C106" s="35">
        <v>35225.1</v>
      </c>
      <c r="D106" s="35">
        <v>35022.199999999997</v>
      </c>
      <c r="E106" s="15">
        <f t="shared" si="4"/>
        <v>99.42399027965854</v>
      </c>
      <c r="F106" s="14">
        <f t="shared" si="5"/>
        <v>-202.90000000000146</v>
      </c>
      <c r="G106" s="2"/>
      <c r="H106" s="2"/>
      <c r="I106" s="2"/>
      <c r="J106" s="2"/>
      <c r="K106" s="2"/>
      <c r="L106" s="2"/>
      <c r="M106" s="2"/>
      <c r="N106" s="2"/>
      <c r="O106" s="2"/>
      <c r="P106" s="2"/>
      <c r="Q106" s="2"/>
      <c r="R106" s="2"/>
      <c r="S106" s="2"/>
      <c r="T106" s="2"/>
      <c r="U106" s="2"/>
      <c r="V106" s="2"/>
      <c r="W106" s="2"/>
    </row>
    <row r="107" spans="1:23" ht="26.25">
      <c r="A107" s="16" t="s">
        <v>36</v>
      </c>
      <c r="B107" s="35">
        <v>30300.5</v>
      </c>
      <c r="C107" s="35">
        <v>14070</v>
      </c>
      <c r="D107" s="35">
        <v>14066</v>
      </c>
      <c r="E107" s="15">
        <f t="shared" si="4"/>
        <v>99.97157071783937</v>
      </c>
      <c r="F107" s="14">
        <f t="shared" si="5"/>
        <v>-4</v>
      </c>
      <c r="G107" s="2"/>
      <c r="H107" s="2"/>
      <c r="I107" s="2"/>
      <c r="J107" s="2"/>
      <c r="K107" s="2"/>
      <c r="L107" s="2"/>
      <c r="M107" s="2"/>
      <c r="N107" s="2"/>
      <c r="O107" s="2"/>
      <c r="P107" s="2"/>
      <c r="Q107" s="2"/>
      <c r="R107" s="2"/>
      <c r="S107" s="2"/>
      <c r="T107" s="2"/>
      <c r="U107" s="2"/>
      <c r="V107" s="2"/>
      <c r="W107" s="2"/>
    </row>
    <row r="108" spans="1:23" ht="26.25">
      <c r="A108" s="16" t="s">
        <v>37</v>
      </c>
      <c r="B108" s="35">
        <v>155</v>
      </c>
      <c r="C108" s="35">
        <v>87.1</v>
      </c>
      <c r="D108" s="35">
        <v>87.1</v>
      </c>
      <c r="E108" s="15">
        <f t="shared" si="4"/>
        <v>100</v>
      </c>
      <c r="F108" s="14">
        <f t="shared" si="5"/>
        <v>0</v>
      </c>
      <c r="G108" s="2"/>
      <c r="H108" s="2"/>
      <c r="I108" s="2"/>
      <c r="J108" s="2"/>
      <c r="K108" s="2"/>
      <c r="L108" s="2"/>
      <c r="M108" s="2"/>
      <c r="N108" s="2"/>
      <c r="O108" s="2"/>
      <c r="P108" s="2"/>
      <c r="Q108" s="2"/>
      <c r="R108" s="2"/>
      <c r="S108" s="2"/>
      <c r="T108" s="2"/>
      <c r="U108" s="2"/>
      <c r="V108" s="2"/>
      <c r="W108" s="2"/>
    </row>
    <row r="109" spans="1:23" ht="26.25">
      <c r="A109" s="16" t="s">
        <v>38</v>
      </c>
      <c r="B109" s="35">
        <v>671176.1</v>
      </c>
      <c r="C109" s="35">
        <v>580019.4</v>
      </c>
      <c r="D109" s="35">
        <v>547263.69999999995</v>
      </c>
      <c r="E109" s="15">
        <f t="shared" si="4"/>
        <v>94.352654411214516</v>
      </c>
      <c r="F109" s="14">
        <f t="shared" si="5"/>
        <v>-32755.70000000007</v>
      </c>
      <c r="G109" s="2"/>
      <c r="H109" s="2"/>
      <c r="I109" s="2"/>
      <c r="J109" s="2"/>
      <c r="K109" s="2"/>
      <c r="L109" s="2"/>
      <c r="M109" s="2"/>
      <c r="N109" s="2"/>
      <c r="O109" s="2"/>
      <c r="P109" s="2"/>
      <c r="Q109" s="2"/>
      <c r="R109" s="2"/>
      <c r="S109" s="2"/>
      <c r="T109" s="2"/>
      <c r="U109" s="2"/>
      <c r="V109" s="2"/>
      <c r="W109" s="2"/>
    </row>
    <row r="110" spans="1:23" ht="51">
      <c r="A110" s="16" t="s">
        <v>39</v>
      </c>
      <c r="B110" s="35">
        <v>39672.5</v>
      </c>
      <c r="C110" s="35">
        <v>31103.1</v>
      </c>
      <c r="D110" s="35">
        <v>30714.799999999999</v>
      </c>
      <c r="E110" s="15">
        <f t="shared" si="4"/>
        <v>98.751571386774955</v>
      </c>
      <c r="F110" s="14">
        <f t="shared" si="5"/>
        <v>-388.29999999999927</v>
      </c>
      <c r="G110" s="2"/>
      <c r="H110" s="2"/>
      <c r="I110" s="2"/>
      <c r="J110" s="2"/>
      <c r="K110" s="2"/>
      <c r="L110" s="2"/>
      <c r="M110" s="2"/>
      <c r="N110" s="2"/>
      <c r="O110" s="2"/>
      <c r="P110" s="2"/>
      <c r="Q110" s="2"/>
      <c r="R110" s="2"/>
      <c r="S110" s="2"/>
      <c r="T110" s="2"/>
      <c r="U110" s="2"/>
      <c r="V110" s="2"/>
      <c r="W110" s="2"/>
    </row>
    <row r="111" spans="1:23" ht="26.25">
      <c r="A111" s="16" t="s">
        <v>45</v>
      </c>
      <c r="B111" s="34"/>
      <c r="C111" s="35"/>
      <c r="D111" s="34"/>
      <c r="E111" s="15" t="e">
        <f t="shared" si="4"/>
        <v>#DIV/0!</v>
      </c>
      <c r="F111" s="14">
        <f t="shared" si="5"/>
        <v>0</v>
      </c>
      <c r="G111" s="2"/>
      <c r="H111" s="2"/>
      <c r="I111" s="2"/>
      <c r="J111" s="2"/>
      <c r="K111" s="2"/>
      <c r="L111" s="2"/>
      <c r="M111" s="2"/>
      <c r="N111" s="2"/>
      <c r="O111" s="2"/>
      <c r="P111" s="2"/>
      <c r="Q111" s="2"/>
      <c r="R111" s="2"/>
      <c r="S111" s="2"/>
      <c r="T111" s="2"/>
      <c r="U111" s="2"/>
      <c r="V111" s="2"/>
      <c r="W111" s="2"/>
    </row>
    <row r="112" spans="1:23" ht="26.25">
      <c r="A112" s="16" t="s">
        <v>40</v>
      </c>
      <c r="B112" s="35">
        <v>58586</v>
      </c>
      <c r="C112" s="35">
        <v>40421.5</v>
      </c>
      <c r="D112" s="35">
        <v>38322.300000000003</v>
      </c>
      <c r="E112" s="15">
        <f t="shared" si="4"/>
        <v>94.806724144329138</v>
      </c>
      <c r="F112" s="14">
        <f t="shared" si="5"/>
        <v>-2099.1999999999971</v>
      </c>
      <c r="G112" s="2"/>
      <c r="H112" s="2"/>
      <c r="I112" s="2"/>
      <c r="J112" s="2"/>
      <c r="K112" s="2"/>
      <c r="L112" s="2"/>
      <c r="M112" s="2"/>
      <c r="N112" s="2"/>
      <c r="O112" s="2"/>
      <c r="P112" s="2"/>
      <c r="Q112" s="2"/>
      <c r="R112" s="2"/>
      <c r="S112" s="2"/>
      <c r="T112" s="2"/>
      <c r="U112" s="2"/>
      <c r="V112" s="2"/>
      <c r="W112" s="2"/>
    </row>
    <row r="113" spans="1:23" ht="26.25">
      <c r="A113" s="16" t="s">
        <v>52</v>
      </c>
      <c r="B113" s="35">
        <v>5151.1000000000004</v>
      </c>
      <c r="C113" s="35">
        <v>3549.3</v>
      </c>
      <c r="D113" s="35">
        <v>3361</v>
      </c>
      <c r="E113" s="15">
        <f t="shared" si="4"/>
        <v>94.694728538021579</v>
      </c>
      <c r="F113" s="14">
        <f t="shared" si="5"/>
        <v>-188.30000000000018</v>
      </c>
      <c r="G113" s="2"/>
      <c r="H113" s="2"/>
      <c r="I113" s="2"/>
      <c r="J113" s="2"/>
      <c r="K113" s="2"/>
      <c r="L113" s="2"/>
      <c r="M113" s="2"/>
      <c r="N113" s="2"/>
      <c r="O113" s="2"/>
      <c r="P113" s="2"/>
      <c r="Q113" s="2"/>
      <c r="R113" s="2"/>
      <c r="S113" s="2"/>
      <c r="T113" s="2"/>
      <c r="U113" s="2"/>
      <c r="V113" s="2"/>
      <c r="W113" s="2"/>
    </row>
    <row r="114" spans="1:23" ht="26.25">
      <c r="A114" s="16" t="s">
        <v>53</v>
      </c>
      <c r="B114" s="35">
        <v>750</v>
      </c>
      <c r="C114" s="35">
        <v>438.7</v>
      </c>
      <c r="D114" s="35">
        <v>374.8</v>
      </c>
      <c r="E114" s="15">
        <f t="shared" si="4"/>
        <v>85.434237519945299</v>
      </c>
      <c r="F114" s="14">
        <f t="shared" si="5"/>
        <v>-63.899999999999977</v>
      </c>
      <c r="G114" s="2"/>
      <c r="H114" s="2"/>
      <c r="I114" s="2"/>
      <c r="J114" s="2"/>
      <c r="K114" s="2"/>
      <c r="L114" s="2"/>
      <c r="M114" s="2"/>
      <c r="N114" s="2"/>
      <c r="O114" s="2"/>
      <c r="P114" s="2"/>
      <c r="Q114" s="2"/>
      <c r="R114" s="2"/>
      <c r="S114" s="2"/>
      <c r="T114" s="2"/>
      <c r="U114" s="2"/>
      <c r="V114" s="2"/>
      <c r="W114" s="2"/>
    </row>
    <row r="115" spans="1:23" s="1" customFormat="1" ht="26.25">
      <c r="A115" s="16" t="s">
        <v>41</v>
      </c>
      <c r="B115" s="35">
        <v>14496.1</v>
      </c>
      <c r="C115" s="35">
        <v>14496.1</v>
      </c>
      <c r="D115" s="35">
        <v>11213.9</v>
      </c>
      <c r="E115" s="15">
        <f t="shared" si="4"/>
        <v>77.35804802671062</v>
      </c>
      <c r="F115" s="14">
        <f t="shared" si="5"/>
        <v>-3282.2000000000007</v>
      </c>
      <c r="G115" s="2"/>
      <c r="H115" s="2"/>
      <c r="I115" s="2"/>
      <c r="J115" s="2"/>
      <c r="K115" s="2"/>
      <c r="L115" s="2"/>
      <c r="M115" s="2"/>
      <c r="N115" s="2"/>
      <c r="O115" s="2"/>
      <c r="P115" s="2"/>
      <c r="Q115" s="2"/>
      <c r="R115" s="2"/>
      <c r="S115" s="2"/>
      <c r="T115" s="2"/>
      <c r="U115" s="2"/>
      <c r="V115" s="2"/>
      <c r="W115" s="2"/>
    </row>
    <row r="116" spans="1:23" ht="26.25">
      <c r="A116" s="25" t="s">
        <v>42</v>
      </c>
      <c r="B116" s="26">
        <f>SUM(B103:B115)</f>
        <v>964502.79999999993</v>
      </c>
      <c r="C116" s="26">
        <f>SUM(C103:C115)</f>
        <v>786581.6</v>
      </c>
      <c r="D116" s="26">
        <f>SUM(D103:D115)</f>
        <v>744632.40000000014</v>
      </c>
      <c r="E116" s="15">
        <f t="shared" si="4"/>
        <v>94.666897878109552</v>
      </c>
      <c r="F116" s="14">
        <f t="shared" si="5"/>
        <v>-41949.199999999837</v>
      </c>
      <c r="G116" s="2"/>
      <c r="H116" s="2"/>
      <c r="I116" s="2"/>
      <c r="J116" s="2"/>
      <c r="K116" s="2"/>
      <c r="L116" s="2"/>
      <c r="M116" s="2"/>
      <c r="N116" s="2"/>
      <c r="O116" s="2"/>
      <c r="P116" s="2"/>
      <c r="Q116" s="2"/>
      <c r="R116" s="2"/>
      <c r="S116" s="2"/>
      <c r="T116" s="2"/>
      <c r="U116" s="2"/>
      <c r="V116" s="2"/>
      <c r="W116" s="2"/>
    </row>
    <row r="117" spans="1:23" ht="37.15" customHeight="1">
      <c r="A117" s="29" t="s">
        <v>43</v>
      </c>
      <c r="B117" s="30">
        <f>SUM(B101-B116)</f>
        <v>-6807.7599999998929</v>
      </c>
      <c r="C117" s="20">
        <f>SUM(C101-C116)</f>
        <v>-21302.800000000047</v>
      </c>
      <c r="D117" s="20">
        <f>SUM(D101-D116)</f>
        <v>23097.89999999979</v>
      </c>
      <c r="E117" s="15">
        <f t="shared" si="4"/>
        <v>-108.42659180952616</v>
      </c>
      <c r="F117" s="14">
        <f t="shared" si="5"/>
        <v>44400.699999999837</v>
      </c>
      <c r="G117" s="2"/>
      <c r="H117" s="2"/>
      <c r="I117" s="2"/>
      <c r="J117" s="2"/>
      <c r="K117" s="2"/>
      <c r="L117" s="2"/>
      <c r="M117" s="2"/>
      <c r="N117" s="2"/>
      <c r="O117" s="2"/>
      <c r="P117" s="2"/>
      <c r="Q117" s="2"/>
      <c r="R117" s="2"/>
      <c r="S117" s="2"/>
      <c r="T117" s="2"/>
      <c r="U117" s="2"/>
      <c r="V117" s="2"/>
      <c r="W117" s="2"/>
    </row>
    <row r="118" spans="1:23" ht="39.6" customHeight="1">
      <c r="A118" s="38" t="s">
        <v>50</v>
      </c>
      <c r="B118" s="38"/>
      <c r="C118" s="38"/>
      <c r="D118" s="38"/>
      <c r="E118" s="38"/>
      <c r="F118" s="38"/>
    </row>
    <row r="119" spans="1:23" ht="13.15" customHeight="1">
      <c r="A119" s="5"/>
      <c r="B119" s="5"/>
      <c r="C119" s="5"/>
      <c r="D119" s="5"/>
      <c r="E119" s="5"/>
      <c r="F119" s="5"/>
    </row>
    <row r="120" spans="1:23" ht="13.15" customHeight="1">
      <c r="A120" s="5"/>
      <c r="B120" s="5"/>
      <c r="C120" s="5"/>
      <c r="D120" s="5"/>
      <c r="E120" s="5"/>
      <c r="F120" s="5"/>
    </row>
    <row r="121" spans="1:23" ht="13.15" customHeight="1">
      <c r="A121" s="5"/>
      <c r="B121" s="5"/>
      <c r="C121" s="5" t="s">
        <v>51</v>
      </c>
      <c r="D121" s="5" t="s">
        <v>51</v>
      </c>
      <c r="E121" s="5"/>
      <c r="F121" s="5"/>
    </row>
    <row r="122" spans="1:23" ht="23.25">
      <c r="A122" s="5"/>
    </row>
  </sheetData>
  <autoFilter ref="A4:F118"/>
  <mergeCells count="2">
    <mergeCell ref="A1:F3"/>
    <mergeCell ref="A118:F118"/>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1</cp:lastModifiedBy>
  <cp:lastPrinted>2022-08-16T06:30:08Z</cp:lastPrinted>
  <dcterms:created xsi:type="dcterms:W3CDTF">2010-11-24T10:07:58Z</dcterms:created>
  <dcterms:modified xsi:type="dcterms:W3CDTF">2022-10-14T11:10:52Z</dcterms:modified>
</cp:coreProperties>
</file>