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90" yWindow="45" windowWidth="10545" windowHeight="9045"/>
  </bookViews>
  <sheets>
    <sheet name="район" sheetId="1" r:id="rId1"/>
  </sheets>
  <definedNames>
    <definedName name="_xlnm._FilterDatabase" localSheetId="0" hidden="1">район!$A$4:$F$122</definedName>
    <definedName name="_xlnm.Print_Area" localSheetId="0">район!$A$1:$F$128</definedName>
  </definedNames>
  <calcPr calcId="145621"/>
</workbook>
</file>

<file path=xl/calcChain.xml><?xml version="1.0" encoding="utf-8"?>
<calcChain xmlns="http://schemas.openxmlformats.org/spreadsheetml/2006/main">
  <c r="C6" i="1" l="1"/>
  <c r="B6" i="1"/>
  <c r="D6" i="1"/>
  <c r="F9" i="1"/>
  <c r="E9" i="1"/>
  <c r="C103" i="1" l="1"/>
  <c r="B103" i="1"/>
  <c r="D53" i="1" l="1"/>
  <c r="F53" i="1" s="1"/>
  <c r="D101" i="1"/>
  <c r="F101" i="1" s="1"/>
  <c r="D102" i="1"/>
  <c r="F102" i="1" s="1"/>
  <c r="E53" i="1" l="1"/>
  <c r="E101" i="1"/>
  <c r="E102" i="1"/>
  <c r="D44" i="1"/>
  <c r="F44" i="1" s="1"/>
  <c r="D77" i="1"/>
  <c r="E77" i="1" s="1"/>
  <c r="E44" i="1" l="1"/>
  <c r="F77" i="1"/>
  <c r="D61" i="1"/>
  <c r="F61" i="1" s="1"/>
  <c r="E61" i="1" l="1"/>
  <c r="D10" i="1"/>
  <c r="C10" i="1"/>
  <c r="B10" i="1"/>
  <c r="D105" i="1" l="1"/>
  <c r="D62" i="1" l="1"/>
  <c r="F62" i="1" s="1"/>
  <c r="F70" i="1"/>
  <c r="D72" i="1"/>
  <c r="F72" i="1" s="1"/>
  <c r="E72" i="1" l="1"/>
  <c r="E62" i="1"/>
  <c r="E70" i="1"/>
  <c r="D67" i="1"/>
  <c r="D68" i="1"/>
  <c r="D69" i="1"/>
  <c r="D71" i="1"/>
  <c r="D73" i="1"/>
  <c r="D74" i="1"/>
  <c r="D75" i="1"/>
  <c r="D76" i="1"/>
  <c r="D78" i="1"/>
  <c r="D79" i="1"/>
  <c r="D80" i="1"/>
  <c r="D81" i="1"/>
  <c r="D82" i="1"/>
  <c r="D83" i="1"/>
  <c r="D84" i="1"/>
  <c r="D85" i="1"/>
  <c r="D86" i="1"/>
  <c r="D87" i="1"/>
  <c r="D88" i="1"/>
  <c r="E88" i="1" s="1"/>
  <c r="D89" i="1"/>
  <c r="D90" i="1"/>
  <c r="D91" i="1"/>
  <c r="F91" i="1" s="1"/>
  <c r="D92" i="1"/>
  <c r="D93" i="1"/>
  <c r="D94" i="1"/>
  <c r="D95" i="1"/>
  <c r="D96" i="1"/>
  <c r="D97" i="1"/>
  <c r="D98" i="1"/>
  <c r="D99" i="1"/>
  <c r="D100" i="1"/>
  <c r="D29" i="1"/>
  <c r="D30" i="1"/>
  <c r="D31" i="1"/>
  <c r="D32" i="1"/>
  <c r="D33" i="1"/>
  <c r="D34" i="1"/>
  <c r="D35" i="1"/>
  <c r="D36" i="1"/>
  <c r="D37" i="1"/>
  <c r="D38" i="1"/>
  <c r="D39" i="1"/>
  <c r="D40" i="1"/>
  <c r="D41" i="1"/>
  <c r="D42" i="1"/>
  <c r="D43" i="1"/>
  <c r="D45" i="1"/>
  <c r="D46" i="1"/>
  <c r="D47" i="1"/>
  <c r="D48" i="1"/>
  <c r="D49" i="1"/>
  <c r="D50" i="1"/>
  <c r="D51" i="1"/>
  <c r="D52" i="1"/>
  <c r="D54" i="1"/>
  <c r="D55" i="1"/>
  <c r="D56" i="1"/>
  <c r="D57" i="1"/>
  <c r="D58" i="1"/>
  <c r="D59" i="1"/>
  <c r="D60" i="1"/>
  <c r="D63" i="1"/>
  <c r="D64" i="1"/>
  <c r="D65" i="1"/>
  <c r="D66" i="1"/>
  <c r="D103" i="1" l="1"/>
  <c r="E91" i="1"/>
  <c r="F88" i="1"/>
  <c r="F78" i="1"/>
  <c r="E78" i="1"/>
  <c r="F75" i="1" l="1"/>
  <c r="E75" i="1"/>
  <c r="E59" i="1" l="1"/>
  <c r="F59" i="1" l="1"/>
  <c r="E93" i="1"/>
  <c r="F93" i="1" l="1"/>
  <c r="E56" i="1" l="1"/>
  <c r="F81" i="1"/>
  <c r="E89" i="1"/>
  <c r="E92" i="1"/>
  <c r="E81" i="1" l="1"/>
  <c r="F89" i="1"/>
  <c r="F92" i="1"/>
  <c r="F56" i="1"/>
  <c r="C120" i="1" l="1"/>
  <c r="C106" i="1"/>
  <c r="E43" i="1"/>
  <c r="F43" i="1" l="1"/>
  <c r="E57" i="1" l="1"/>
  <c r="F57" i="1"/>
  <c r="D28" i="1" l="1"/>
  <c r="B28" i="1"/>
  <c r="C28" i="1"/>
  <c r="C107" i="1" s="1"/>
  <c r="E85" i="1" l="1"/>
  <c r="F85" i="1"/>
  <c r="F87" i="1" l="1"/>
  <c r="E87" i="1"/>
  <c r="F86" i="1"/>
  <c r="E86" i="1"/>
  <c r="E13" i="1" l="1"/>
  <c r="E26" i="1" l="1"/>
  <c r="F71" i="1"/>
  <c r="E71" i="1"/>
  <c r="E19" i="1"/>
  <c r="E82" i="1"/>
  <c r="F82" i="1"/>
  <c r="E31" i="1"/>
  <c r="F31" i="1"/>
  <c r="E90" i="1"/>
  <c r="F90" i="1"/>
  <c r="E69" i="1"/>
  <c r="F69" i="1"/>
  <c r="E32" i="1"/>
  <c r="F32" i="1"/>
  <c r="B106" i="1"/>
  <c r="B107" i="1" s="1"/>
  <c r="E45" i="1"/>
  <c r="F45" i="1"/>
  <c r="E42" i="1"/>
  <c r="F42" i="1"/>
  <c r="F60" i="1"/>
  <c r="E60" i="1"/>
  <c r="F7" i="1"/>
  <c r="F8" i="1"/>
  <c r="F11" i="1"/>
  <c r="F12" i="1"/>
  <c r="F13" i="1"/>
  <c r="F14" i="1"/>
  <c r="F15" i="1"/>
  <c r="F16" i="1"/>
  <c r="F17" i="1"/>
  <c r="F19" i="1"/>
  <c r="F20" i="1"/>
  <c r="F21" i="1"/>
  <c r="F22" i="1"/>
  <c r="F23" i="1"/>
  <c r="F24" i="1"/>
  <c r="F25" i="1"/>
  <c r="F27" i="1"/>
  <c r="F29" i="1"/>
  <c r="F30" i="1"/>
  <c r="F33" i="1"/>
  <c r="F34" i="1"/>
  <c r="F35" i="1"/>
  <c r="F36" i="1"/>
  <c r="F37" i="1"/>
  <c r="F38" i="1"/>
  <c r="F39" i="1"/>
  <c r="F40" i="1"/>
  <c r="F41" i="1"/>
  <c r="F46" i="1"/>
  <c r="F47" i="1"/>
  <c r="F48" i="1"/>
  <c r="F49" i="1"/>
  <c r="F50" i="1"/>
  <c r="F51" i="1"/>
  <c r="F52" i="1"/>
  <c r="F54" i="1"/>
  <c r="F55" i="1"/>
  <c r="F58" i="1"/>
  <c r="F63" i="1"/>
  <c r="F64" i="1"/>
  <c r="F65" i="1"/>
  <c r="F66" i="1"/>
  <c r="F67" i="1"/>
  <c r="F68" i="1"/>
  <c r="F73" i="1"/>
  <c r="F74" i="1"/>
  <c r="F76" i="1"/>
  <c r="F79" i="1"/>
  <c r="F80" i="1"/>
  <c r="F83" i="1"/>
  <c r="F84" i="1"/>
  <c r="F94" i="1"/>
  <c r="F95" i="1"/>
  <c r="F96" i="1"/>
  <c r="F97" i="1"/>
  <c r="F98" i="1"/>
  <c r="F99" i="1"/>
  <c r="F100" i="1"/>
  <c r="F104" i="1"/>
  <c r="F105" i="1"/>
  <c r="F108" i="1"/>
  <c r="F109" i="1"/>
  <c r="F110" i="1"/>
  <c r="F111" i="1"/>
  <c r="F112" i="1"/>
  <c r="F113" i="1"/>
  <c r="F114" i="1"/>
  <c r="F115" i="1"/>
  <c r="F116" i="1"/>
  <c r="F117" i="1"/>
  <c r="F118" i="1"/>
  <c r="F119" i="1"/>
  <c r="E7" i="1"/>
  <c r="E8" i="1"/>
  <c r="E11" i="1"/>
  <c r="E12" i="1"/>
  <c r="E14" i="1"/>
  <c r="E15" i="1"/>
  <c r="E16" i="1"/>
  <c r="E17" i="1"/>
  <c r="E20" i="1"/>
  <c r="E21" i="1"/>
  <c r="E22" i="1"/>
  <c r="E23" i="1"/>
  <c r="E24" i="1"/>
  <c r="E25" i="1"/>
  <c r="E27" i="1"/>
  <c r="E29" i="1"/>
  <c r="E30" i="1"/>
  <c r="E33" i="1"/>
  <c r="E34" i="1"/>
  <c r="E35" i="1"/>
  <c r="E36" i="1"/>
  <c r="E37" i="1"/>
  <c r="E38" i="1"/>
  <c r="E39" i="1"/>
  <c r="E40" i="1"/>
  <c r="E41" i="1"/>
  <c r="E46" i="1"/>
  <c r="E47" i="1"/>
  <c r="E48" i="1"/>
  <c r="E49" i="1"/>
  <c r="E50" i="1"/>
  <c r="E51" i="1"/>
  <c r="E52" i="1"/>
  <c r="E54" i="1"/>
  <c r="E55" i="1"/>
  <c r="E58" i="1"/>
  <c r="E63" i="1"/>
  <c r="E64" i="1"/>
  <c r="E65" i="1"/>
  <c r="E66" i="1"/>
  <c r="E67" i="1"/>
  <c r="E68" i="1"/>
  <c r="E73" i="1"/>
  <c r="E74" i="1"/>
  <c r="E76" i="1"/>
  <c r="E79" i="1"/>
  <c r="E80" i="1"/>
  <c r="E83" i="1"/>
  <c r="E84" i="1"/>
  <c r="E94" i="1"/>
  <c r="E95" i="1"/>
  <c r="E96" i="1"/>
  <c r="E97" i="1"/>
  <c r="E98" i="1"/>
  <c r="E99" i="1"/>
  <c r="E100" i="1"/>
  <c r="E104" i="1"/>
  <c r="E105" i="1"/>
  <c r="E108" i="1"/>
  <c r="E109" i="1"/>
  <c r="E110" i="1"/>
  <c r="E111" i="1"/>
  <c r="E112" i="1"/>
  <c r="E113" i="1"/>
  <c r="E114" i="1"/>
  <c r="E115" i="1"/>
  <c r="E116" i="1"/>
  <c r="E117" i="1"/>
  <c r="E118" i="1"/>
  <c r="E119" i="1"/>
  <c r="D120" i="1"/>
  <c r="D106" i="1"/>
  <c r="D107" i="1" s="1"/>
  <c r="B120" i="1"/>
  <c r="F26" i="1"/>
  <c r="F6" i="1" l="1"/>
  <c r="E6" i="1"/>
  <c r="B121" i="1"/>
  <c r="E10" i="1"/>
  <c r="C121" i="1"/>
  <c r="F10" i="1"/>
  <c r="F120" i="1"/>
  <c r="E120" i="1"/>
  <c r="F106" i="1"/>
  <c r="E106" i="1"/>
  <c r="E103" i="1"/>
  <c r="F103" i="1"/>
  <c r="F28" i="1" l="1"/>
  <c r="D121" i="1"/>
  <c r="E28" i="1"/>
  <c r="E107" i="1" l="1"/>
  <c r="F107" i="1"/>
  <c r="F121" i="1"/>
  <c r="E121" i="1"/>
</calcChain>
</file>

<file path=xl/sharedStrings.xml><?xml version="1.0" encoding="utf-8"?>
<sst xmlns="http://schemas.openxmlformats.org/spreadsheetml/2006/main" count="130" uniqueCount="129">
  <si>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</si>
  <si>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</si>
  <si>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</si>
  <si>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</si>
  <si>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</si>
  <si>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</si>
  <si>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</si>
  <si>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</si>
  <si>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</si>
  <si>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</si>
  <si>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</si>
  <si>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</si>
  <si>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</si>
  <si>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</si>
  <si>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</si>
  <si>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</si>
  <si>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</si>
  <si>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</si>
  <si>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</si>
  <si>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</si>
  <si>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</si>
  <si>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</si>
  <si>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Прочие безвозмездные поступления</t>
  </si>
  <si>
    <t>ВСЕГО ДОХОДОВ</t>
  </si>
  <si>
    <t>РАСХОДЫ</t>
  </si>
  <si>
    <t>Общегосударственные вопросы</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</si>
  <si>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</si>
  <si>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</si>
  <si>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</si>
  <si>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</si>
  <si>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</si>
  <si>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</si>
  <si>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</si>
  <si>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Межбюджетные трансферты</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</si>
  <si>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</si>
  <si>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</si>
  <si>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</si>
  <si>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</si>
  <si>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</si>
  <si>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</si>
  <si>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</si>
  <si>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 xml:space="preserve">                                             </t>
  </si>
  <si>
    <t>Физическая культура и спорт</t>
  </si>
  <si>
    <t>Обслуживание мун. долга</t>
  </si>
  <si>
    <t xml:space="preserve"> </t>
  </si>
  <si>
    <t>НДПИ</t>
  </si>
  <si>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</si>
  <si>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</si>
  <si>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</si>
  <si>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</si>
  <si>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</si>
  <si>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Межбюджетные трансферты, передаваемые бюджетам муниципальных районов на осуществление части полномочий по решению вопросов местного значения в соответствии с заключенными соглашениями </t>
    </r>
    <r>
      <rPr>
        <b/>
        <sz val="20"/>
        <rFont val="Times New Roman"/>
        <family val="1"/>
        <charset val="204"/>
      </rPr>
      <t>(0018)</t>
    </r>
  </si>
  <si>
    <r>
      <t xml:space="preserve">В счёт межбюджетных трансфертов, передаваемых от МО "Большеключищенское сельское поселение" бюджету району </t>
    </r>
    <r>
      <rPr>
        <b/>
        <sz val="20"/>
        <rFont val="Times New Roman"/>
        <family val="1"/>
        <charset val="204"/>
      </rPr>
      <t>(0019)</t>
    </r>
  </si>
  <si>
    <r>
      <t xml:space="preserve">В счёт межбюджетных трансфертов, передаваемых от МО "Тимирязевское сельское поселение" бюджету району </t>
    </r>
    <r>
      <rPr>
        <b/>
        <sz val="20"/>
        <rFont val="Times New Roman"/>
        <family val="1"/>
        <charset val="204"/>
      </rPr>
      <t>(0020</t>
    </r>
    <r>
      <rPr>
        <sz val="20"/>
        <rFont val="Times New Roman"/>
        <family val="1"/>
        <charset val="204"/>
      </rPr>
      <t>)</t>
    </r>
  </si>
  <si>
    <r>
      <t xml:space="preserve">В счёт межбюджетных трансфертов, передаваемых от МО "Зеленорощинское сельское поселение" бюджету району </t>
    </r>
    <r>
      <rPr>
        <b/>
        <sz val="20"/>
        <rFont val="Times New Roman"/>
        <family val="1"/>
        <charset val="204"/>
      </rPr>
      <t>(0021)</t>
    </r>
  </si>
  <si>
    <r>
      <t xml:space="preserve">В счёт межбюджетных трансфертов, передаваемых от МО "Тетюшское сельское поселение" бюджету району </t>
    </r>
    <r>
      <rPr>
        <b/>
        <sz val="20"/>
        <rFont val="Times New Roman"/>
        <family val="1"/>
        <charset val="204"/>
      </rPr>
      <t>(0022)</t>
    </r>
  </si>
  <si>
    <r>
      <t xml:space="preserve">В счёт межбюджетных трансфертов, передаваемых от МО "Ундоровское сельское поселение" бюджету району </t>
    </r>
    <r>
      <rPr>
        <b/>
        <sz val="20"/>
        <rFont val="Times New Roman"/>
        <family val="1"/>
        <charset val="204"/>
      </rPr>
      <t>(0023)</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</si>
  <si>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</si>
  <si>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</si>
  <si>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</si>
  <si>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Иные дотации достигших наилучших значений показателей роста объема доходов местных бюджетов </t>
    </r>
    <r>
      <rPr>
        <b/>
        <sz val="20"/>
        <rFont val="Times New Roman"/>
        <family val="1"/>
        <charset val="204"/>
      </rPr>
      <t>(0030)</t>
    </r>
  </si>
  <si>
    <r>
      <t xml:space="preserve">Прочие дотации на возмещение недополученных доходов местных бюджетов </t>
    </r>
    <r>
      <rPr>
        <b/>
        <sz val="20"/>
        <rFont val="Times New Roman"/>
        <family val="1"/>
        <charset val="204"/>
      </rPr>
      <t>(0031)</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</si>
  <si>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</si>
  <si>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</si>
  <si>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(0055, 0056)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</si>
  <si>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</si>
  <si>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</si>
  <si>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</si>
  <si>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</si>
  <si>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</si>
  <si>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</si>
  <si>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</si>
  <si>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</si>
  <si>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</si>
  <si>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</si>
  <si>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</si>
  <si>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</si>
  <si>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</si>
  <si>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</si>
  <si>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</si>
  <si>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</si>
  <si>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Субсидии в целях софинансирования расходов на выплату заработной платы с начислениями и оплату коммунальных услуг </t>
    </r>
    <r>
      <rPr>
        <b/>
        <sz val="20"/>
        <rFont val="Times New Roman"/>
        <family val="1"/>
        <charset val="204"/>
      </rPr>
      <t>(1133)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</si>
  <si>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</si>
  <si>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</si>
  <si>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</si>
  <si>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</si>
  <si>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</si>
  <si>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</si>
  <si>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программу всеобуч </t>
    </r>
    <r>
      <rPr>
        <b/>
        <sz val="20"/>
        <rFont val="Times New Roman"/>
        <family val="1"/>
        <charset val="204"/>
      </rPr>
      <t>(1165)</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</si>
  <si>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</si>
  <si>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</si>
  <si>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(1170,1171)</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</si>
  <si>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</si>
  <si>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</si>
  <si>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расселенных многоквартирных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</si>
  <si>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(ППМИ) </t>
    </r>
    <r>
      <rPr>
        <b/>
        <sz val="20"/>
        <rFont val="Times New Roman"/>
        <family val="1"/>
        <charset val="204"/>
      </rPr>
      <t>(1177)</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</si>
  <si>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</si>
  <si>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обалсти "Охрана окружающей стеды и сосстановление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</si>
  <si>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</si>
  <si>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</si>
  <si>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</si>
  <si>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</si>
  <si>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</si>
  <si>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</si>
  <si>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</si>
  <si>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t>
    </r>
    <r>
      <rPr>
        <b/>
        <sz val="20"/>
        <rFont val="Times New Roman"/>
        <family val="1"/>
        <charset val="204"/>
      </rPr>
      <t xml:space="preserve"> (0091)</t>
    </r>
  </si>
  <si>
    <r>
      <t xml:space="preserve">Субсидии на модернизацию сетей наружного освещения </t>
    </r>
    <r>
      <rPr>
        <b/>
        <sz val="20"/>
        <rFont val="Times New Roman"/>
        <family val="1"/>
        <charset val="204"/>
      </rPr>
      <t>(1181)</t>
    </r>
  </si>
  <si>
    <t>МУ "Управление финансов</t>
  </si>
  <si>
    <t>МО "Ульяновский район"</t>
  </si>
  <si>
    <t>О.В.Никушина</t>
  </si>
  <si>
    <t>Начальник</t>
  </si>
  <si>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</si>
  <si>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r>
      <t xml:space="preserve">Межбюджетные трансферты из резервного фонда Ульяновской области </t>
    </r>
    <r>
      <rPr>
        <b/>
        <sz val="20"/>
        <rFont val="Times New Roman"/>
        <family val="1"/>
        <charset val="204"/>
      </rPr>
      <t>(1184)</t>
    </r>
  </si>
  <si>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</si>
  <si>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</si>
  <si>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</si>
  <si>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</si>
  <si>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</si>
  <si>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</si>
  <si>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</si>
  <si>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r>
      <t xml:space="preserve">Иные дотации из областного бюджета Ульяновской области, предоставляемых бюджетам муниципальных районов (городских округов) Ульяновской области в целях содействия достижению и (или) поощрения достижения наилучших значений показателей для оценки эффективности деятельности органов местного самоуправления муниципальных районов (городских округов) Ульяновской области </t>
    </r>
    <r>
      <rPr>
        <b/>
        <sz val="20"/>
        <rFont val="Times New Roman"/>
        <family val="1"/>
        <charset val="204"/>
      </rPr>
      <t>(0034)</t>
    </r>
  </si>
  <si>
    <t>Уточненный план на 2026 г. (тыс. руб.)</t>
  </si>
  <si>
    <r>
      <t>Субсидии на реализацию мероприятий по модернизации школьных систем образования (сверхсофинансирование)</t>
    </r>
    <r>
      <rPr>
        <b/>
        <sz val="20"/>
        <rFont val="Times New Roman"/>
        <family val="1"/>
        <charset val="204"/>
      </rPr>
      <t xml:space="preserve"> (1259)</t>
    </r>
  </si>
  <si>
    <r>
      <t xml:space="preserve">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(сверхсофинансирование) </t>
    </r>
    <r>
      <rPr>
        <b/>
        <sz val="20"/>
        <rFont val="Times New Roman"/>
        <family val="1"/>
        <charset val="204"/>
      </rPr>
      <t>(1202)</t>
    </r>
  </si>
  <si>
    <r>
      <t xml:space="preserve">Субсидии на реализацию мероприятий по модернизации учреждений культуры , включая создание детских культурно-просветительских центров на базе учреждений культуры, на 2026 год </t>
    </r>
    <r>
      <rPr>
        <b/>
        <sz val="20"/>
        <rFont val="Times New Roman"/>
        <family val="1"/>
        <charset val="204"/>
      </rPr>
      <t>(0069)</t>
    </r>
  </si>
  <si>
    <t xml:space="preserve">Исполнение районного бюджета МО «Ульяновский район» за январь-март 2026 года </t>
  </si>
  <si>
    <t>План за январь-март 2026 г. (тыс. руб.)</t>
  </si>
  <si>
    <t>Исполнено за январь-март  2026 г. (тыс. руб.)</t>
  </si>
  <si>
    <t>Туристически йналог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</si>
</sst>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0"/>
      <name val="Arial"/>
    </font>
    <font>
      <sz val="8"/>
      <name val="Arial"/>
      <family val="2"/>
      <charset val="204"/>
    </font>
    <font>
      <sz val="22"/>
      <name val="Times New Roman"/>
      <family val="1"/>
      <charset val="204"/>
    </font>
    <font>
      <b/>
      <sz val="20"/>
      <name val="Times New Roman"/>
      <family val="1"/>
      <charset val="204"/>
    </font>
    <font>
      <sz val="20"/>
      <name val="Times New Roman"/>
      <family val="1"/>
      <charset val="204"/>
    </font>
    <font>
      <b/>
      <sz val="24"/>
      <name val="Times New Roman"/>
      <family val="1"/>
      <charset val="204"/>
    </font>
    <font>
      <sz val="10"/>
      <name val="Times New Roman"/>
      <family val="1"/>
      <charset val="204"/>
    </font>
    <font>
      <sz val="18"/>
      <name val="Times New Roman"/>
      <family val="1"/>
      <charset val="204"/>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Fill="1" applyBorder="1" applyAlignment="1">
      <alignment horizontal="righ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0" fontId="3" fillId="3" borderId="1" xfId="0" applyFont="1" applyFill="1" applyBorder="1" applyAlignment="1">
      <alignment horizontal="right" vertical="top" wrapText="1"/>
    </xf>
    <xf numFmtId="164" fontId="3" fillId="3" borderId="1" xfId="0" applyNumberFormat="1" applyFont="1" applyFill="1" applyBorder="1" applyAlignment="1">
      <alignment horizontal="righ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164" fontId="3" fillId="4" borderId="1" xfId="0" applyNumberFormat="1" applyFont="1" applyFill="1" applyBorder="1" applyAlignment="1">
      <alignment horizontal="right" vertical="top" wrapText="1"/>
    </xf>
    <xf numFmtId="164" fontId="4" fillId="0" borderId="1" xfId="0" applyNumberFormat="1" applyFont="1" applyBorder="1" applyAlignment="1">
      <alignment horizontal="right" vertical="top" wrapText="1"/>
    </xf>
    <xf numFmtId="165" fontId="3" fillId="3" borderId="1"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wrapText="1"/>
    </xf>
    <xf numFmtId="0" fontId="3" fillId="5" borderId="1" xfId="0" applyFont="1" applyFill="1" applyBorder="1" applyAlignment="1">
      <alignment horizontal="center" vertical="top" wrapText="1"/>
    </xf>
    <xf numFmtId="164" fontId="3" fillId="5" borderId="1" xfId="0" applyNumberFormat="1" applyFont="1" applyFill="1" applyBorder="1" applyAlignment="1">
      <alignment horizontal="right" vertical="top" wrapText="1"/>
    </xf>
    <xf numFmtId="164" fontId="3" fillId="6" borderId="1" xfId="0" applyNumberFormat="1" applyFont="1" applyFill="1" applyBorder="1" applyAlignment="1">
      <alignment horizontal="right" vertical="top" wrapText="1"/>
    </xf>
    <xf numFmtId="0" fontId="6" fillId="0" borderId="0" xfId="0" applyFont="1"/>
    <xf numFmtId="0" fontId="6" fillId="0" borderId="0" xfId="0" applyFont="1" applyFill="1"/>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3" borderId="1" xfId="0" applyFont="1" applyFill="1" applyBorder="1" applyAlignment="1">
      <alignment vertical="top" wrapText="1"/>
    </xf>
    <xf numFmtId="0" fontId="6" fillId="2" borderId="0" xfId="0" applyFont="1" applyFill="1"/>
    <xf numFmtId="0" fontId="6" fillId="0" borderId="0" xfId="0" applyFont="1" applyFill="1" applyBorder="1"/>
    <xf numFmtId="0" fontId="2" fillId="0" borderId="0" xfId="0" applyFont="1" applyFill="1"/>
    <xf numFmtId="0" fontId="3" fillId="2" borderId="1" xfId="0" applyFont="1" applyFill="1" applyBorder="1" applyAlignment="1">
      <alignment vertical="top" wrapText="1"/>
    </xf>
    <xf numFmtId="0" fontId="3" fillId="0" borderId="1" xfId="0" applyFont="1" applyFill="1" applyBorder="1" applyAlignment="1">
      <alignment horizontal="center" vertical="top" wrapText="1"/>
    </xf>
    <xf numFmtId="165" fontId="4" fillId="0" borderId="1" xfId="0" applyNumberFormat="1" applyFont="1" applyBorder="1" applyAlignment="1" applyProtection="1">
      <alignment horizontal="right" vertical="center" wrapText="1"/>
    </xf>
    <xf numFmtId="0" fontId="4" fillId="0" borderId="1" xfId="0" applyFont="1" applyBorder="1" applyAlignment="1">
      <alignment vertical="top" wrapText="1"/>
    </xf>
    <xf numFmtId="0" fontId="7" fillId="0" borderId="0" xfId="0" applyFont="1" applyBorder="1" applyAlignment="1">
      <alignment horizontal="center" vertical="center" wrapText="1"/>
    </xf>
    <xf numFmtId="0" fontId="7" fillId="5" borderId="0" xfId="0" applyFont="1" applyFill="1" applyBorder="1" applyAlignment="1">
      <alignment horizontal="center" vertical="center" wrapText="1"/>
    </xf>
    <xf numFmtId="0" fontId="6" fillId="5" borderId="0" xfId="0" applyFont="1" applyFill="1"/>
    <xf numFmtId="164" fontId="6" fillId="0" borderId="0" xfId="0" applyNumberFormat="1" applyFont="1"/>
    <xf numFmtId="164" fontId="4" fillId="5" borderId="4" xfId="0" applyNumberFormat="1" applyFont="1" applyFill="1" applyBorder="1" applyAlignment="1">
      <alignment horizontal="right" vertical="top"/>
    </xf>
    <xf numFmtId="164" fontId="4" fillId="5" borderId="4" xfId="0" applyNumberFormat="1" applyFont="1" applyFill="1" applyBorder="1" applyAlignment="1">
      <alignment horizontal="right" vertical="top" wrapText="1"/>
    </xf>
    <xf numFmtId="164" fontId="4" fillId="5" borderId="5"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xf>
    <xf numFmtId="0" fontId="4"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4" fillId="0" borderId="0" xfId="0" applyFont="1"/>
    <xf numFmtId="0" fontId="4" fillId="5" borderId="0" xfId="0" applyFont="1" applyFill="1"/>
    <xf numFmtId="164" fontId="4" fillId="5" borderId="1" xfId="0" applyNumberFormat="1" applyFont="1" applyFill="1" applyBorder="1" applyAlignment="1">
      <alignment vertical="top" wrapText="1"/>
    </xf>
    <xf numFmtId="0" fontId="4" fillId="5" borderId="1" xfId="0" applyFont="1" applyFill="1" applyBorder="1" applyAlignment="1">
      <alignment vertical="top" wrapText="1"/>
    </xf>
    <xf numFmtId="49"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top" wrapText="1"/>
    </xf>
    <xf numFmtId="0" fontId="3" fillId="5" borderId="1" xfId="0" applyFont="1" applyFill="1" applyBorder="1" applyAlignment="1">
      <alignment vertical="top" wrapText="1"/>
    </xf>
    <xf numFmtId="49" fontId="4" fillId="5" borderId="1" xfId="0" applyNumberFormat="1" applyFont="1" applyFill="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V126"/>
  <sheetViews>
    <sheetView tabSelected="1" zoomScale="60" zoomScaleNormal="60" workbookViewId="0">
      <pane xSplit="1" ySplit="5" topLeftCell="B107" activePane="bottomRight" state="frozen"/>
      <selection pane="topRight" activeCell="B1" sqref="B1"/>
      <selection pane="bottomLeft" activeCell="A6" sqref="A6"/>
      <selection pane="bottomRight" activeCell="B29" sqref="B29:C102"/>
    </sheetView>
  </sheetViews>
  <sheetFormatPr defaultColWidth="9.140625" defaultRowHeight="12.75" x14ac:dyDescent="0.2"/>
  <cols>
    <col min="1" max="1" width="100" style="17" customWidth="1"/>
    <col min="2" max="2" width="30" style="17" customWidth="1"/>
    <col min="3" max="3" width="30" style="31" customWidth="1"/>
    <col min="4" max="4" width="26.7109375" style="17" customWidth="1"/>
    <col min="5" max="5" width="26" style="32" customWidth="1"/>
    <col min="6" max="6" width="25.140625" style="17" customWidth="1"/>
    <col min="7" max="7" width="16.140625" style="17" bestFit="1" customWidth="1"/>
    <col min="8" max="16384" width="9.140625" style="17"/>
  </cols>
  <sheetData>
    <row r="1" spans="1:12" x14ac:dyDescent="0.2">
      <c r="A1" s="47" t="s">
        <v>125</v>
      </c>
      <c r="B1" s="47"/>
      <c r="C1" s="47"/>
      <c r="D1" s="47"/>
      <c r="E1" s="47"/>
      <c r="F1" s="47"/>
    </row>
    <row r="2" spans="1:12" x14ac:dyDescent="0.2">
      <c r="A2" s="47"/>
      <c r="B2" s="47"/>
      <c r="C2" s="47"/>
      <c r="D2" s="47"/>
      <c r="E2" s="47"/>
      <c r="F2" s="47"/>
    </row>
    <row r="3" spans="1:12" ht="20.25" customHeight="1" x14ac:dyDescent="0.2">
      <c r="A3" s="48"/>
      <c r="B3" s="48"/>
      <c r="C3" s="48"/>
      <c r="D3" s="48"/>
      <c r="E3" s="48"/>
      <c r="F3" s="48"/>
    </row>
    <row r="4" spans="1:12" ht="106.5" customHeight="1" x14ac:dyDescent="0.2">
      <c r="A4" s="2"/>
      <c r="B4" s="2" t="s">
        <v>121</v>
      </c>
      <c r="C4" s="14" t="s">
        <v>126</v>
      </c>
      <c r="D4" s="2" t="s">
        <v>127</v>
      </c>
      <c r="E4" s="3" t="s">
        <v>0</v>
      </c>
      <c r="F4" s="2" t="s">
        <v>36</v>
      </c>
    </row>
    <row r="5" spans="1:12" ht="25.5" x14ac:dyDescent="0.2">
      <c r="A5" s="2" t="s">
        <v>1</v>
      </c>
      <c r="B5" s="2"/>
      <c r="C5" s="14"/>
      <c r="D5" s="2" t="s">
        <v>44</v>
      </c>
      <c r="E5" s="3"/>
      <c r="F5" s="4"/>
      <c r="G5" s="18"/>
      <c r="H5" s="18"/>
      <c r="I5" s="18"/>
      <c r="J5" s="18"/>
      <c r="K5" s="18"/>
      <c r="L5" s="18"/>
    </row>
    <row r="6" spans="1:12" ht="25.5" x14ac:dyDescent="0.2">
      <c r="A6" s="19" t="s">
        <v>2</v>
      </c>
      <c r="B6" s="8">
        <f t="shared" ref="B6:C6" si="0">B7+B8+B9</f>
        <v>140508.70000000001</v>
      </c>
      <c r="C6" s="8">
        <f t="shared" si="0"/>
        <v>20679.900000000001</v>
      </c>
      <c r="D6" s="8">
        <f>D7+D8+D9</f>
        <v>27336</v>
      </c>
      <c r="E6" s="6">
        <f>D6/C6*100</f>
        <v>132.18632585263953</v>
      </c>
      <c r="F6" s="5">
        <f>D6-C6</f>
        <v>6656.0999999999985</v>
      </c>
      <c r="G6" s="18"/>
      <c r="H6" s="18"/>
      <c r="I6" s="18"/>
      <c r="J6" s="18"/>
      <c r="K6" s="18"/>
      <c r="L6" s="18"/>
    </row>
    <row r="7" spans="1:12" ht="26.25" x14ac:dyDescent="0.2">
      <c r="A7" s="20" t="s">
        <v>3</v>
      </c>
      <c r="B7" s="7">
        <v>115251</v>
      </c>
      <c r="C7" s="7">
        <v>14952.9</v>
      </c>
      <c r="D7" s="7">
        <v>21608.2</v>
      </c>
      <c r="E7" s="6">
        <f t="shared" ref="E7:E51" si="1">D7/C7*100</f>
        <v>144.50842311524858</v>
      </c>
      <c r="F7" s="5">
        <f t="shared" ref="F7:F51" si="2">D7-C7</f>
        <v>6655.3000000000011</v>
      </c>
      <c r="G7" s="18"/>
      <c r="H7" s="18"/>
      <c r="I7" s="18"/>
      <c r="J7" s="18"/>
      <c r="K7" s="18"/>
      <c r="L7" s="18"/>
    </row>
    <row r="8" spans="1:12" ht="26.25" x14ac:dyDescent="0.2">
      <c r="A8" s="20" t="s">
        <v>39</v>
      </c>
      <c r="B8" s="7">
        <v>25257.7</v>
      </c>
      <c r="C8" s="7">
        <v>5727</v>
      </c>
      <c r="D8" s="7">
        <v>5753.8</v>
      </c>
      <c r="E8" s="6">
        <f t="shared" si="1"/>
        <v>100.4679587916885</v>
      </c>
      <c r="F8" s="5">
        <f t="shared" si="2"/>
        <v>26.800000000000182</v>
      </c>
      <c r="G8" s="18"/>
      <c r="H8" s="18"/>
      <c r="I8" s="18"/>
      <c r="J8" s="18"/>
      <c r="K8" s="18"/>
      <c r="L8" s="18"/>
    </row>
    <row r="9" spans="1:12" ht="26.25" x14ac:dyDescent="0.2">
      <c r="A9" s="20" t="s">
        <v>128</v>
      </c>
      <c r="B9" s="13"/>
      <c r="C9" s="13">
        <v>0</v>
      </c>
      <c r="D9" s="13">
        <v>-26</v>
      </c>
      <c r="E9" s="6" t="e">
        <f t="shared" si="1"/>
        <v>#DIV/0!</v>
      </c>
      <c r="F9" s="6">
        <f t="shared" si="2"/>
        <v>-26</v>
      </c>
      <c r="G9" s="18"/>
      <c r="H9" s="18"/>
      <c r="I9" s="18"/>
      <c r="J9" s="18"/>
      <c r="K9" s="18"/>
      <c r="L9" s="18"/>
    </row>
    <row r="10" spans="1:12" ht="25.5" x14ac:dyDescent="0.2">
      <c r="A10" s="19" t="s">
        <v>4</v>
      </c>
      <c r="B10" s="8">
        <f>B11+B12+B13+B14</f>
        <v>56623.199999999997</v>
      </c>
      <c r="C10" s="8">
        <f>C11+C12+C13+C14</f>
        <v>6741.9</v>
      </c>
      <c r="D10" s="8">
        <f>D11+D12+D13+D14</f>
        <v>8427.5</v>
      </c>
      <c r="E10" s="6">
        <f t="shared" si="1"/>
        <v>125.00185407674395</v>
      </c>
      <c r="F10" s="5">
        <f t="shared" si="2"/>
        <v>1685.6000000000004</v>
      </c>
      <c r="G10" s="18"/>
      <c r="H10" s="18"/>
      <c r="I10" s="18"/>
      <c r="J10" s="18"/>
      <c r="K10" s="18"/>
      <c r="L10" s="18"/>
    </row>
    <row r="11" spans="1:12" ht="26.25" x14ac:dyDescent="0.2">
      <c r="A11" s="20" t="s">
        <v>40</v>
      </c>
      <c r="B11" s="7">
        <v>46444.5</v>
      </c>
      <c r="C11" s="7">
        <v>5109.8</v>
      </c>
      <c r="D11" s="7">
        <v>5110.2</v>
      </c>
      <c r="E11" s="6">
        <f t="shared" si="1"/>
        <v>100.00782809503306</v>
      </c>
      <c r="F11" s="5">
        <f t="shared" si="2"/>
        <v>0.3999999999996362</v>
      </c>
      <c r="G11" s="18"/>
      <c r="H11" s="18"/>
      <c r="I11" s="18"/>
      <c r="J11" s="18"/>
      <c r="K11" s="18"/>
      <c r="L11" s="18"/>
    </row>
    <row r="12" spans="1:12" ht="52.5" x14ac:dyDescent="0.2">
      <c r="A12" s="20" t="s">
        <v>5</v>
      </c>
      <c r="B12" s="7">
        <v>0</v>
      </c>
      <c r="C12" s="7">
        <v>0</v>
      </c>
      <c r="D12" s="7">
        <v>0</v>
      </c>
      <c r="E12" s="6" t="e">
        <f t="shared" si="1"/>
        <v>#DIV/0!</v>
      </c>
      <c r="F12" s="5">
        <f t="shared" si="2"/>
        <v>0</v>
      </c>
      <c r="G12" s="18"/>
      <c r="H12" s="18"/>
      <c r="I12" s="18"/>
      <c r="J12" s="18"/>
      <c r="K12" s="18"/>
      <c r="L12" s="18"/>
    </row>
    <row r="13" spans="1:12" ht="52.5" x14ac:dyDescent="0.2">
      <c r="A13" s="20" t="s">
        <v>37</v>
      </c>
      <c r="B13" s="7">
        <v>5700</v>
      </c>
      <c r="C13" s="7">
        <v>61.7</v>
      </c>
      <c r="D13" s="7">
        <v>18.5</v>
      </c>
      <c r="E13" s="6">
        <f t="shared" si="1"/>
        <v>29.983792544570502</v>
      </c>
      <c r="F13" s="5">
        <f t="shared" si="2"/>
        <v>-43.2</v>
      </c>
      <c r="G13" s="18"/>
      <c r="H13" s="18"/>
      <c r="I13" s="18"/>
      <c r="J13" s="18"/>
      <c r="K13" s="18"/>
      <c r="L13" s="18"/>
    </row>
    <row r="14" spans="1:12" ht="26.25" x14ac:dyDescent="0.2">
      <c r="A14" s="20" t="s">
        <v>6</v>
      </c>
      <c r="B14" s="7">
        <v>4478.7</v>
      </c>
      <c r="C14" s="7">
        <v>1570.4</v>
      </c>
      <c r="D14" s="7">
        <v>3298.8</v>
      </c>
      <c r="E14" s="6">
        <f t="shared" si="1"/>
        <v>210.06113092205808</v>
      </c>
      <c r="F14" s="5">
        <f t="shared" si="2"/>
        <v>1728.4</v>
      </c>
      <c r="G14" s="18"/>
      <c r="H14" s="18"/>
      <c r="I14" s="18"/>
      <c r="J14" s="18"/>
      <c r="K14" s="18"/>
      <c r="L14" s="18"/>
    </row>
    <row r="15" spans="1:12" ht="25.5" x14ac:dyDescent="0.2">
      <c r="A15" s="19" t="s">
        <v>7</v>
      </c>
      <c r="B15" s="8"/>
      <c r="C15" s="8"/>
      <c r="D15" s="8"/>
      <c r="E15" s="6" t="e">
        <f t="shared" si="1"/>
        <v>#DIV/0!</v>
      </c>
      <c r="F15" s="5">
        <f t="shared" si="2"/>
        <v>0</v>
      </c>
      <c r="G15" s="18"/>
      <c r="H15" s="18"/>
      <c r="I15" s="18"/>
      <c r="J15" s="18"/>
      <c r="K15" s="18"/>
      <c r="L15" s="18"/>
    </row>
    <row r="16" spans="1:12" ht="26.25" x14ac:dyDescent="0.2">
      <c r="A16" s="20" t="s">
        <v>8</v>
      </c>
      <c r="B16" s="7"/>
      <c r="C16" s="7"/>
      <c r="D16" s="7"/>
      <c r="E16" s="6" t="e">
        <f t="shared" si="1"/>
        <v>#DIV/0!</v>
      </c>
      <c r="F16" s="5">
        <f t="shared" si="2"/>
        <v>0</v>
      </c>
      <c r="G16" s="18"/>
      <c r="H16" s="18"/>
      <c r="I16" s="18"/>
      <c r="J16" s="18"/>
      <c r="K16" s="18"/>
      <c r="L16" s="18"/>
    </row>
    <row r="17" spans="1:23" ht="26.25" x14ac:dyDescent="0.2">
      <c r="A17" s="20" t="s">
        <v>9</v>
      </c>
      <c r="B17" s="7"/>
      <c r="C17" s="7"/>
      <c r="D17" s="7"/>
      <c r="E17" s="6" t="e">
        <f t="shared" si="1"/>
        <v>#DIV/0!</v>
      </c>
      <c r="F17" s="5">
        <f t="shared" si="2"/>
        <v>0</v>
      </c>
      <c r="G17" s="18"/>
      <c r="H17" s="18"/>
      <c r="I17" s="18"/>
      <c r="J17" s="18"/>
      <c r="K17" s="18"/>
      <c r="L17" s="18"/>
    </row>
    <row r="18" spans="1:23" ht="25.5" x14ac:dyDescent="0.2">
      <c r="A18" s="19" t="s">
        <v>45</v>
      </c>
      <c r="B18" s="8">
        <v>23</v>
      </c>
      <c r="C18" s="8">
        <v>0</v>
      </c>
      <c r="D18" s="8">
        <v>0.8</v>
      </c>
      <c r="E18" s="6"/>
      <c r="F18" s="5"/>
      <c r="G18" s="18"/>
      <c r="H18" s="18"/>
      <c r="I18" s="18"/>
      <c r="J18" s="18"/>
      <c r="K18" s="18"/>
      <c r="L18" s="18"/>
    </row>
    <row r="19" spans="1:23" ht="25.5" x14ac:dyDescent="0.2">
      <c r="A19" s="19" t="s">
        <v>10</v>
      </c>
      <c r="B19" s="8">
        <v>11524</v>
      </c>
      <c r="C19" s="8">
        <v>3314</v>
      </c>
      <c r="D19" s="8">
        <v>3314.1</v>
      </c>
      <c r="E19" s="6">
        <f t="shared" si="1"/>
        <v>100.00301750150875</v>
      </c>
      <c r="F19" s="5">
        <f t="shared" si="2"/>
        <v>9.9999999999909051E-2</v>
      </c>
      <c r="G19" s="18"/>
      <c r="H19" s="18"/>
      <c r="I19" s="18"/>
      <c r="J19" s="18"/>
      <c r="K19" s="18"/>
      <c r="L19" s="18"/>
    </row>
    <row r="20" spans="1:23" ht="51" x14ac:dyDescent="0.2">
      <c r="A20" s="19" t="s">
        <v>11</v>
      </c>
      <c r="B20" s="7"/>
      <c r="C20" s="7"/>
      <c r="D20" s="7"/>
      <c r="E20" s="6" t="e">
        <f t="shared" si="1"/>
        <v>#DIV/0!</v>
      </c>
      <c r="F20" s="5">
        <f t="shared" si="2"/>
        <v>0</v>
      </c>
      <c r="G20" s="18"/>
      <c r="H20" s="18"/>
      <c r="I20" s="18"/>
      <c r="J20" s="18"/>
      <c r="K20" s="18"/>
      <c r="L20" s="18"/>
    </row>
    <row r="21" spans="1:23" ht="51" x14ac:dyDescent="0.2">
      <c r="A21" s="19" t="s">
        <v>12</v>
      </c>
      <c r="B21" s="8">
        <v>5732.1</v>
      </c>
      <c r="C21" s="8">
        <v>921</v>
      </c>
      <c r="D21" s="8">
        <v>933.5</v>
      </c>
      <c r="E21" s="6">
        <f t="shared" si="1"/>
        <v>101.35722041259501</v>
      </c>
      <c r="F21" s="5">
        <f t="shared" si="2"/>
        <v>12.5</v>
      </c>
      <c r="G21" s="18"/>
      <c r="H21" s="18"/>
      <c r="I21" s="18"/>
      <c r="J21" s="18"/>
      <c r="K21" s="18"/>
      <c r="L21" s="18"/>
    </row>
    <row r="22" spans="1:23" ht="33" customHeight="1" x14ac:dyDescent="0.2">
      <c r="A22" s="19" t="s">
        <v>13</v>
      </c>
      <c r="B22" s="8">
        <v>0</v>
      </c>
      <c r="C22" s="8">
        <v>0</v>
      </c>
      <c r="D22" s="8">
        <v>0</v>
      </c>
      <c r="E22" s="6" t="e">
        <f t="shared" si="1"/>
        <v>#DIV/0!</v>
      </c>
      <c r="F22" s="5">
        <f t="shared" si="2"/>
        <v>0</v>
      </c>
      <c r="G22" s="18"/>
      <c r="H22" s="18"/>
      <c r="I22" s="18"/>
      <c r="J22" s="18"/>
      <c r="K22" s="18"/>
      <c r="L22" s="18"/>
    </row>
    <row r="23" spans="1:23" ht="51" x14ac:dyDescent="0.2">
      <c r="A23" s="19" t="s">
        <v>14</v>
      </c>
      <c r="B23" s="8"/>
      <c r="C23" s="8"/>
      <c r="D23" s="8">
        <v>52</v>
      </c>
      <c r="E23" s="6" t="e">
        <f t="shared" si="1"/>
        <v>#DIV/0!</v>
      </c>
      <c r="F23" s="5">
        <f t="shared" si="2"/>
        <v>52</v>
      </c>
      <c r="G23" s="18"/>
      <c r="H23" s="18"/>
      <c r="I23" s="18"/>
      <c r="J23" s="18"/>
      <c r="K23" s="18"/>
      <c r="L23" s="18"/>
    </row>
    <row r="24" spans="1:23" ht="52.5" x14ac:dyDescent="0.2">
      <c r="A24" s="20" t="s">
        <v>15</v>
      </c>
      <c r="B24" s="7"/>
      <c r="C24" s="7"/>
      <c r="D24" s="7"/>
      <c r="E24" s="6" t="e">
        <f t="shared" si="1"/>
        <v>#DIV/0!</v>
      </c>
      <c r="F24" s="5">
        <f t="shared" si="2"/>
        <v>0</v>
      </c>
      <c r="G24" s="18"/>
      <c r="H24" s="18"/>
      <c r="I24" s="18"/>
      <c r="J24" s="18"/>
      <c r="K24" s="18"/>
      <c r="L24" s="18"/>
    </row>
    <row r="25" spans="1:23" ht="25.5" x14ac:dyDescent="0.2">
      <c r="A25" s="19" t="s">
        <v>16</v>
      </c>
      <c r="B25" s="8">
        <v>1276.5999999999999</v>
      </c>
      <c r="C25" s="8">
        <v>234.3</v>
      </c>
      <c r="D25" s="8">
        <v>237</v>
      </c>
      <c r="E25" s="6">
        <f t="shared" si="1"/>
        <v>101.15236875800255</v>
      </c>
      <c r="F25" s="5">
        <f t="shared" si="2"/>
        <v>2.6999999999999886</v>
      </c>
      <c r="G25" s="18"/>
      <c r="H25" s="18"/>
      <c r="I25" s="18"/>
      <c r="J25" s="18"/>
      <c r="K25" s="18"/>
      <c r="L25" s="18"/>
    </row>
    <row r="26" spans="1:23" ht="25.5" x14ac:dyDescent="0.2">
      <c r="A26" s="19" t="s">
        <v>17</v>
      </c>
      <c r="B26" s="8">
        <v>1046</v>
      </c>
      <c r="C26" s="8">
        <v>0</v>
      </c>
      <c r="D26" s="8">
        <v>0</v>
      </c>
      <c r="E26" s="6" t="e">
        <f t="shared" si="1"/>
        <v>#DIV/0!</v>
      </c>
      <c r="F26" s="5">
        <f t="shared" si="2"/>
        <v>0</v>
      </c>
      <c r="G26" s="18"/>
      <c r="H26" s="18"/>
      <c r="I26" s="18"/>
      <c r="J26" s="18"/>
      <c r="K26" s="18"/>
      <c r="L26" s="18"/>
    </row>
    <row r="27" spans="1:23" ht="51" x14ac:dyDescent="0.2">
      <c r="A27" s="19" t="s">
        <v>18</v>
      </c>
      <c r="B27" s="8">
        <v>17807</v>
      </c>
      <c r="C27" s="8">
        <v>563</v>
      </c>
      <c r="D27" s="8">
        <v>567.29999999999995</v>
      </c>
      <c r="E27" s="6">
        <f t="shared" si="1"/>
        <v>100.76376554174067</v>
      </c>
      <c r="F27" s="5">
        <f t="shared" si="2"/>
        <v>4.2999999999999545</v>
      </c>
      <c r="G27" s="18"/>
      <c r="H27" s="18"/>
      <c r="I27" s="18"/>
      <c r="J27" s="18"/>
      <c r="K27" s="18"/>
      <c r="L27" s="18"/>
    </row>
    <row r="28" spans="1:23" s="22" customFormat="1" ht="25.5" x14ac:dyDescent="0.2">
      <c r="A28" s="21" t="s">
        <v>19</v>
      </c>
      <c r="B28" s="6">
        <f>B6+B10+B19+B21+B22+B23+B25+B26+B27+B18</f>
        <v>234540.60000000003</v>
      </c>
      <c r="C28" s="16">
        <f>C6+C10+C19+C21+C22+C23+C25+C26+C27+C18</f>
        <v>32454.100000000002</v>
      </c>
      <c r="D28" s="12">
        <f>D6+D10+D18+D19+D21+D22+D23+D25+D26+D27</f>
        <v>40868.200000000004</v>
      </c>
      <c r="E28" s="6">
        <f t="shared" si="1"/>
        <v>125.92615416850259</v>
      </c>
      <c r="F28" s="5">
        <f t="shared" si="2"/>
        <v>8414.1000000000022</v>
      </c>
      <c r="G28" s="18"/>
      <c r="H28" s="18"/>
      <c r="I28" s="18"/>
      <c r="J28" s="18"/>
      <c r="K28" s="18"/>
      <c r="L28" s="18"/>
      <c r="M28" s="18"/>
      <c r="N28" s="18"/>
      <c r="O28" s="18"/>
      <c r="P28" s="18"/>
      <c r="Q28" s="18"/>
      <c r="R28" s="18"/>
      <c r="S28" s="18"/>
      <c r="T28" s="18"/>
      <c r="U28" s="18"/>
      <c r="V28" s="18"/>
      <c r="W28" s="18"/>
    </row>
    <row r="29" spans="1:23" ht="191.25" customHeight="1" x14ac:dyDescent="0.2">
      <c r="A29" s="42" t="s">
        <v>46</v>
      </c>
      <c r="B29" s="13">
        <v>501</v>
      </c>
      <c r="C29" s="13">
        <v>395</v>
      </c>
      <c r="D29" s="13">
        <f t="shared" ref="D29:D59" si="3">C29</f>
        <v>395</v>
      </c>
      <c r="E29" s="6">
        <f t="shared" si="1"/>
        <v>100</v>
      </c>
      <c r="F29" s="6">
        <f t="shared" si="2"/>
        <v>0</v>
      </c>
      <c r="G29" s="18"/>
      <c r="H29" s="18"/>
      <c r="I29" s="18"/>
      <c r="J29" s="18"/>
      <c r="K29" s="18"/>
      <c r="L29" s="18"/>
      <c r="M29" s="18"/>
      <c r="N29" s="18"/>
      <c r="O29" s="18"/>
      <c r="P29" s="18"/>
      <c r="Q29" s="18"/>
      <c r="R29" s="18"/>
      <c r="S29" s="18"/>
      <c r="T29" s="18"/>
      <c r="U29" s="18"/>
      <c r="V29" s="18"/>
      <c r="W29" s="18"/>
    </row>
    <row r="30" spans="1:23" ht="139.5" customHeight="1" x14ac:dyDescent="0.2">
      <c r="A30" s="42" t="s">
        <v>47</v>
      </c>
      <c r="B30" s="13">
        <v>114.6</v>
      </c>
      <c r="C30" s="13">
        <v>114.6</v>
      </c>
      <c r="D30" s="13">
        <f t="shared" si="3"/>
        <v>114.6</v>
      </c>
      <c r="E30" s="6">
        <f t="shared" si="1"/>
        <v>100</v>
      </c>
      <c r="F30" s="6">
        <f t="shared" si="2"/>
        <v>0</v>
      </c>
      <c r="G30" s="18"/>
      <c r="H30" s="18"/>
      <c r="I30" s="18"/>
      <c r="J30" s="18"/>
      <c r="K30" s="18"/>
      <c r="L30" s="18"/>
      <c r="M30" s="18"/>
      <c r="N30" s="18"/>
      <c r="O30" s="18"/>
      <c r="P30" s="18"/>
      <c r="Q30" s="18"/>
      <c r="R30" s="18"/>
      <c r="S30" s="18"/>
      <c r="T30" s="18"/>
      <c r="U30" s="18"/>
      <c r="V30" s="18"/>
      <c r="W30" s="18"/>
    </row>
    <row r="31" spans="1:23" ht="90.75" customHeight="1" x14ac:dyDescent="0.2">
      <c r="A31" s="42" t="s">
        <v>48</v>
      </c>
      <c r="B31" s="13">
        <v>294244.09999999998</v>
      </c>
      <c r="C31" s="13">
        <v>72580</v>
      </c>
      <c r="D31" s="13">
        <f t="shared" si="3"/>
        <v>72580</v>
      </c>
      <c r="E31" s="6">
        <f t="shared" si="1"/>
        <v>100</v>
      </c>
      <c r="F31" s="6">
        <f t="shared" si="2"/>
        <v>0</v>
      </c>
      <c r="G31" s="18"/>
      <c r="H31" s="18"/>
      <c r="I31" s="18"/>
      <c r="J31" s="18"/>
      <c r="K31" s="18"/>
      <c r="L31" s="18"/>
      <c r="M31" s="18"/>
      <c r="N31" s="18"/>
      <c r="O31" s="18"/>
      <c r="P31" s="18"/>
      <c r="Q31" s="18"/>
      <c r="R31" s="18"/>
      <c r="S31" s="18"/>
      <c r="T31" s="18"/>
      <c r="U31" s="18"/>
      <c r="V31" s="18"/>
      <c r="W31" s="18"/>
    </row>
    <row r="32" spans="1:23" ht="30.75" customHeight="1" x14ac:dyDescent="0.2">
      <c r="A32" s="42" t="s">
        <v>49</v>
      </c>
      <c r="B32" s="13">
        <v>115.8</v>
      </c>
      <c r="C32" s="13">
        <v>0</v>
      </c>
      <c r="D32" s="13">
        <f t="shared" si="3"/>
        <v>0</v>
      </c>
      <c r="E32" s="6" t="e">
        <f t="shared" si="1"/>
        <v>#DIV/0!</v>
      </c>
      <c r="F32" s="6">
        <f t="shared" si="2"/>
        <v>0</v>
      </c>
      <c r="G32" s="18"/>
      <c r="H32" s="18"/>
      <c r="I32" s="18"/>
      <c r="J32" s="18"/>
      <c r="K32" s="18"/>
      <c r="L32" s="18"/>
      <c r="M32" s="18"/>
      <c r="N32" s="18"/>
      <c r="O32" s="18"/>
      <c r="P32" s="18"/>
      <c r="Q32" s="18"/>
      <c r="R32" s="18"/>
      <c r="S32" s="18"/>
      <c r="T32" s="18"/>
      <c r="U32" s="18"/>
      <c r="V32" s="18"/>
      <c r="W32" s="18"/>
    </row>
    <row r="33" spans="1:23" ht="52.5" x14ac:dyDescent="0.2">
      <c r="A33" s="42" t="s">
        <v>50</v>
      </c>
      <c r="B33" s="41">
        <v>29685.599999999999</v>
      </c>
      <c r="C33" s="41">
        <v>6924.3</v>
      </c>
      <c r="D33" s="13">
        <f t="shared" si="3"/>
        <v>6924.3</v>
      </c>
      <c r="E33" s="6">
        <f t="shared" si="1"/>
        <v>100</v>
      </c>
      <c r="F33" s="6">
        <f t="shared" si="2"/>
        <v>0</v>
      </c>
      <c r="G33" s="23"/>
      <c r="H33" s="23"/>
      <c r="I33" s="23"/>
      <c r="J33" s="23"/>
      <c r="K33" s="23"/>
      <c r="L33" s="23"/>
      <c r="M33" s="23"/>
      <c r="N33" s="23"/>
      <c r="O33" s="23"/>
      <c r="P33" s="18"/>
      <c r="Q33" s="18"/>
      <c r="R33" s="18"/>
      <c r="S33" s="18"/>
      <c r="T33" s="18"/>
      <c r="U33" s="18"/>
      <c r="V33" s="18"/>
      <c r="W33" s="18"/>
    </row>
    <row r="34" spans="1:23" ht="112.5" customHeight="1" x14ac:dyDescent="0.2">
      <c r="A34" s="42" t="s">
        <v>51</v>
      </c>
      <c r="B34" s="13">
        <v>10266</v>
      </c>
      <c r="C34" s="13">
        <v>0</v>
      </c>
      <c r="D34" s="13">
        <f t="shared" si="3"/>
        <v>0</v>
      </c>
      <c r="E34" s="6" t="e">
        <f t="shared" si="1"/>
        <v>#DIV/0!</v>
      </c>
      <c r="F34" s="6">
        <f t="shared" si="2"/>
        <v>0</v>
      </c>
      <c r="G34" s="1"/>
      <c r="H34" s="23"/>
      <c r="I34" s="23"/>
      <c r="J34" s="23"/>
      <c r="K34" s="23"/>
      <c r="L34" s="23"/>
      <c r="M34" s="23"/>
      <c r="N34" s="23"/>
      <c r="O34" s="23"/>
      <c r="P34" s="18"/>
      <c r="Q34" s="18"/>
      <c r="R34" s="18"/>
      <c r="S34" s="18"/>
      <c r="T34" s="18"/>
      <c r="U34" s="18"/>
      <c r="V34" s="18"/>
      <c r="W34" s="18"/>
    </row>
    <row r="35" spans="1:23" ht="78.75" x14ac:dyDescent="0.2">
      <c r="A35" s="42" t="s">
        <v>52</v>
      </c>
      <c r="B35" s="13">
        <v>17.5</v>
      </c>
      <c r="C35" s="13">
        <v>0</v>
      </c>
      <c r="D35" s="13">
        <f t="shared" si="3"/>
        <v>0</v>
      </c>
      <c r="E35" s="6" t="e">
        <f t="shared" si="1"/>
        <v>#DIV/0!</v>
      </c>
      <c r="F35" s="6">
        <f t="shared" si="2"/>
        <v>0</v>
      </c>
      <c r="G35" s="18"/>
      <c r="H35" s="18"/>
      <c r="I35" s="18"/>
      <c r="J35" s="18"/>
      <c r="K35" s="18"/>
      <c r="L35" s="18"/>
      <c r="M35" s="18"/>
      <c r="N35" s="18"/>
      <c r="O35" s="18"/>
      <c r="P35" s="18"/>
      <c r="Q35" s="18"/>
      <c r="R35" s="18"/>
      <c r="S35" s="18"/>
      <c r="T35" s="18"/>
      <c r="U35" s="18"/>
      <c r="V35" s="18"/>
      <c r="W35" s="18"/>
    </row>
    <row r="36" spans="1:23" ht="80.25" customHeight="1" x14ac:dyDescent="0.2">
      <c r="A36" s="42" t="s">
        <v>53</v>
      </c>
      <c r="B36" s="13">
        <v>2272.1</v>
      </c>
      <c r="C36" s="13">
        <v>0</v>
      </c>
      <c r="D36" s="13">
        <f t="shared" si="3"/>
        <v>0</v>
      </c>
      <c r="E36" s="6" t="e">
        <f t="shared" si="1"/>
        <v>#DIV/0!</v>
      </c>
      <c r="F36" s="6">
        <f t="shared" si="2"/>
        <v>0</v>
      </c>
      <c r="G36" s="18"/>
      <c r="H36" s="18"/>
      <c r="I36" s="18"/>
      <c r="J36" s="18"/>
      <c r="K36" s="18"/>
      <c r="L36" s="18"/>
      <c r="M36" s="18"/>
      <c r="N36" s="18"/>
      <c r="O36" s="18"/>
      <c r="P36" s="18"/>
      <c r="Q36" s="18"/>
      <c r="R36" s="18"/>
      <c r="S36" s="18"/>
      <c r="T36" s="18"/>
      <c r="U36" s="18"/>
      <c r="V36" s="18"/>
      <c r="W36" s="18"/>
    </row>
    <row r="37" spans="1:23" ht="78.75" x14ac:dyDescent="0.2">
      <c r="A37" s="42" t="s">
        <v>54</v>
      </c>
      <c r="B37" s="13">
        <v>17.5</v>
      </c>
      <c r="C37" s="13">
        <v>0</v>
      </c>
      <c r="D37" s="13">
        <f t="shared" si="3"/>
        <v>0</v>
      </c>
      <c r="E37" s="6" t="e">
        <f t="shared" si="1"/>
        <v>#DIV/0!</v>
      </c>
      <c r="F37" s="6">
        <f t="shared" si="2"/>
        <v>0</v>
      </c>
      <c r="G37" s="18"/>
      <c r="H37" s="18"/>
      <c r="I37" s="18"/>
      <c r="J37" s="18"/>
      <c r="K37" s="18"/>
      <c r="L37" s="18"/>
      <c r="M37" s="18"/>
      <c r="N37" s="18"/>
      <c r="O37" s="18"/>
      <c r="P37" s="18"/>
      <c r="Q37" s="18"/>
      <c r="R37" s="18"/>
      <c r="S37" s="18"/>
      <c r="T37" s="18"/>
      <c r="U37" s="18"/>
      <c r="V37" s="18"/>
      <c r="W37" s="18"/>
    </row>
    <row r="38" spans="1:23" ht="60.75" customHeight="1" x14ac:dyDescent="0.2">
      <c r="A38" s="42" t="s">
        <v>55</v>
      </c>
      <c r="B38" s="13">
        <v>421</v>
      </c>
      <c r="C38" s="13">
        <v>0</v>
      </c>
      <c r="D38" s="13">
        <f t="shared" si="3"/>
        <v>0</v>
      </c>
      <c r="E38" s="6" t="e">
        <f t="shared" si="1"/>
        <v>#DIV/0!</v>
      </c>
      <c r="F38" s="6">
        <f t="shared" si="2"/>
        <v>0</v>
      </c>
      <c r="G38" s="18"/>
      <c r="H38" s="18"/>
      <c r="I38" s="18"/>
      <c r="J38" s="18"/>
      <c r="K38" s="18"/>
      <c r="L38" s="18"/>
      <c r="M38" s="18"/>
      <c r="N38" s="18"/>
      <c r="O38" s="18"/>
      <c r="P38" s="18"/>
      <c r="Q38" s="18"/>
      <c r="R38" s="18"/>
      <c r="S38" s="18"/>
      <c r="T38" s="18"/>
      <c r="U38" s="18"/>
      <c r="V38" s="18"/>
      <c r="W38" s="18"/>
    </row>
    <row r="39" spans="1:23" ht="54" customHeight="1" x14ac:dyDescent="0.2">
      <c r="A39" s="42" t="s">
        <v>56</v>
      </c>
      <c r="B39" s="13">
        <v>6717.5</v>
      </c>
      <c r="C39" s="13">
        <v>0</v>
      </c>
      <c r="D39" s="13">
        <f t="shared" si="3"/>
        <v>0</v>
      </c>
      <c r="E39" s="6" t="e">
        <f t="shared" si="1"/>
        <v>#DIV/0!</v>
      </c>
      <c r="F39" s="6">
        <f t="shared" si="2"/>
        <v>0</v>
      </c>
      <c r="G39" s="18"/>
      <c r="H39" s="18"/>
      <c r="I39" s="18"/>
      <c r="J39" s="18"/>
      <c r="K39" s="18"/>
      <c r="L39" s="18"/>
      <c r="M39" s="18"/>
      <c r="N39" s="18"/>
      <c r="O39" s="18"/>
      <c r="P39" s="18"/>
      <c r="Q39" s="18"/>
      <c r="R39" s="18"/>
      <c r="S39" s="18"/>
      <c r="T39" s="18"/>
      <c r="U39" s="18"/>
      <c r="V39" s="18"/>
      <c r="W39" s="18"/>
    </row>
    <row r="40" spans="1:23" ht="110.25" customHeight="1" x14ac:dyDescent="0.2">
      <c r="A40" s="42" t="s">
        <v>57</v>
      </c>
      <c r="B40" s="13">
        <v>23.5</v>
      </c>
      <c r="C40" s="13">
        <v>5.9</v>
      </c>
      <c r="D40" s="13">
        <f t="shared" si="3"/>
        <v>5.9</v>
      </c>
      <c r="E40" s="6">
        <f t="shared" si="1"/>
        <v>100</v>
      </c>
      <c r="F40" s="6">
        <f t="shared" si="2"/>
        <v>0</v>
      </c>
      <c r="G40" s="18"/>
      <c r="H40" s="18"/>
      <c r="I40" s="18"/>
      <c r="J40" s="18"/>
      <c r="K40" s="18"/>
      <c r="L40" s="18"/>
      <c r="M40" s="18"/>
      <c r="N40" s="18"/>
      <c r="O40" s="18"/>
      <c r="P40" s="18"/>
      <c r="Q40" s="18"/>
      <c r="R40" s="18"/>
      <c r="S40" s="18"/>
      <c r="T40" s="18"/>
      <c r="U40" s="18"/>
      <c r="V40" s="18"/>
      <c r="W40" s="18"/>
    </row>
    <row r="41" spans="1:23" ht="78.75" x14ac:dyDescent="0.2">
      <c r="A41" s="42" t="s">
        <v>58</v>
      </c>
      <c r="B41" s="13">
        <v>1632</v>
      </c>
      <c r="C41" s="13">
        <v>408</v>
      </c>
      <c r="D41" s="13">
        <f t="shared" si="3"/>
        <v>408</v>
      </c>
      <c r="E41" s="6">
        <f t="shared" si="1"/>
        <v>100</v>
      </c>
      <c r="F41" s="6">
        <f t="shared" si="2"/>
        <v>0</v>
      </c>
      <c r="G41" s="18"/>
      <c r="H41" s="18"/>
      <c r="I41" s="18"/>
      <c r="J41" s="18"/>
      <c r="K41" s="18"/>
      <c r="L41" s="18"/>
      <c r="M41" s="18"/>
      <c r="N41" s="18"/>
      <c r="O41" s="18"/>
      <c r="P41" s="18"/>
      <c r="Q41" s="18"/>
      <c r="R41" s="18"/>
      <c r="S41" s="18"/>
      <c r="T41" s="18"/>
      <c r="U41" s="18"/>
      <c r="V41" s="18"/>
      <c r="W41" s="18"/>
    </row>
    <row r="42" spans="1:23" ht="131.25" x14ac:dyDescent="0.2">
      <c r="A42" s="43" t="s">
        <v>59</v>
      </c>
      <c r="B42" s="33">
        <v>0</v>
      </c>
      <c r="C42" s="33">
        <v>0</v>
      </c>
      <c r="D42" s="13">
        <f t="shared" si="3"/>
        <v>0</v>
      </c>
      <c r="E42" s="6" t="e">
        <f>D42/C42*100</f>
        <v>#DIV/0!</v>
      </c>
      <c r="F42" s="6">
        <f>D42-C42</f>
        <v>0</v>
      </c>
      <c r="G42" s="18"/>
      <c r="H42" s="18"/>
      <c r="I42" s="18"/>
      <c r="J42" s="18"/>
      <c r="K42" s="18"/>
      <c r="L42" s="18"/>
      <c r="M42" s="18"/>
      <c r="N42" s="18"/>
      <c r="O42" s="18"/>
      <c r="P42" s="18"/>
      <c r="Q42" s="18"/>
      <c r="R42" s="18"/>
      <c r="S42" s="18"/>
      <c r="T42" s="18"/>
      <c r="U42" s="18"/>
      <c r="V42" s="18"/>
      <c r="W42" s="18"/>
    </row>
    <row r="43" spans="1:23" ht="66" customHeight="1" x14ac:dyDescent="0.2">
      <c r="A43" s="43" t="s">
        <v>60</v>
      </c>
      <c r="B43" s="34">
        <v>0</v>
      </c>
      <c r="C43" s="34">
        <v>0</v>
      </c>
      <c r="D43" s="13">
        <f t="shared" si="3"/>
        <v>0</v>
      </c>
      <c r="E43" s="6" t="e">
        <f>D43/C43*100</f>
        <v>#DIV/0!</v>
      </c>
      <c r="F43" s="6">
        <f>D43-C43</f>
        <v>0</v>
      </c>
      <c r="G43" s="18"/>
      <c r="H43" s="18"/>
      <c r="I43" s="18"/>
      <c r="J43" s="18"/>
      <c r="K43" s="18"/>
      <c r="L43" s="18"/>
      <c r="M43" s="18"/>
      <c r="N43" s="18"/>
      <c r="O43" s="18"/>
      <c r="P43" s="18"/>
      <c r="Q43" s="18"/>
      <c r="R43" s="18"/>
      <c r="S43" s="18"/>
      <c r="T43" s="18"/>
      <c r="U43" s="18"/>
      <c r="V43" s="18"/>
      <c r="W43" s="18"/>
    </row>
    <row r="44" spans="1:23" ht="52.5" x14ac:dyDescent="0.2">
      <c r="A44" s="43" t="s">
        <v>61</v>
      </c>
      <c r="B44" s="33">
        <v>0</v>
      </c>
      <c r="C44" s="33">
        <v>0</v>
      </c>
      <c r="D44" s="13">
        <f t="shared" ref="D44" si="4">C44</f>
        <v>0</v>
      </c>
      <c r="E44" s="6" t="e">
        <f>D44/C44*100</f>
        <v>#DIV/0!</v>
      </c>
      <c r="F44" s="6">
        <f>D44-C44</f>
        <v>0</v>
      </c>
      <c r="G44" s="18"/>
      <c r="H44" s="18"/>
      <c r="I44" s="18"/>
      <c r="J44" s="18"/>
      <c r="K44" s="18"/>
      <c r="L44" s="18"/>
      <c r="M44" s="18"/>
      <c r="N44" s="18"/>
      <c r="O44" s="18"/>
      <c r="P44" s="18"/>
      <c r="Q44" s="18"/>
      <c r="R44" s="18"/>
      <c r="S44" s="18"/>
      <c r="T44" s="18"/>
      <c r="U44" s="18"/>
      <c r="V44" s="18"/>
      <c r="W44" s="18"/>
    </row>
    <row r="45" spans="1:23" ht="210" x14ac:dyDescent="0.2">
      <c r="A45" s="43" t="s">
        <v>120</v>
      </c>
      <c r="B45" s="33">
        <v>0</v>
      </c>
      <c r="C45" s="33">
        <v>0</v>
      </c>
      <c r="D45" s="13">
        <f t="shared" si="3"/>
        <v>0</v>
      </c>
      <c r="E45" s="6" t="e">
        <f>D45/C45*100</f>
        <v>#DIV/0!</v>
      </c>
      <c r="F45" s="6">
        <f>D45-C45</f>
        <v>0</v>
      </c>
      <c r="G45" s="18"/>
      <c r="H45" s="18"/>
      <c r="I45" s="18"/>
      <c r="J45" s="18"/>
      <c r="K45" s="18"/>
      <c r="L45" s="18"/>
      <c r="M45" s="18"/>
      <c r="N45" s="18"/>
      <c r="O45" s="18"/>
      <c r="P45" s="18"/>
      <c r="Q45" s="18"/>
      <c r="R45" s="18"/>
      <c r="S45" s="18"/>
      <c r="T45" s="18"/>
      <c r="U45" s="18"/>
      <c r="V45" s="18"/>
      <c r="W45" s="18"/>
    </row>
    <row r="46" spans="1:23" ht="193.5" customHeight="1" x14ac:dyDescent="0.2">
      <c r="A46" s="42" t="s">
        <v>62</v>
      </c>
      <c r="B46" s="13">
        <v>4136</v>
      </c>
      <c r="C46" s="13">
        <v>0</v>
      </c>
      <c r="D46" s="13">
        <f t="shared" si="3"/>
        <v>0</v>
      </c>
      <c r="E46" s="6" t="e">
        <f t="shared" si="1"/>
        <v>#DIV/0!</v>
      </c>
      <c r="F46" s="6">
        <f t="shared" si="2"/>
        <v>0</v>
      </c>
      <c r="G46" s="18"/>
      <c r="H46" s="18"/>
      <c r="I46" s="18"/>
      <c r="J46" s="18"/>
      <c r="K46" s="18"/>
      <c r="L46" s="18"/>
      <c r="M46" s="18"/>
      <c r="N46" s="18"/>
      <c r="O46" s="18"/>
      <c r="P46" s="18"/>
      <c r="Q46" s="18"/>
      <c r="R46" s="18"/>
      <c r="S46" s="18"/>
      <c r="T46" s="18"/>
      <c r="U46" s="18"/>
      <c r="V46" s="18"/>
      <c r="W46" s="18"/>
    </row>
    <row r="47" spans="1:23" ht="230.45" customHeight="1" x14ac:dyDescent="0.2">
      <c r="A47" s="42" t="s">
        <v>63</v>
      </c>
      <c r="B47" s="13">
        <v>4</v>
      </c>
      <c r="C47" s="13">
        <v>0</v>
      </c>
      <c r="D47" s="13">
        <f t="shared" si="3"/>
        <v>0</v>
      </c>
      <c r="E47" s="6" t="e">
        <f t="shared" si="1"/>
        <v>#DIV/0!</v>
      </c>
      <c r="F47" s="6">
        <f t="shared" si="2"/>
        <v>0</v>
      </c>
      <c r="G47" s="18"/>
      <c r="H47" s="18"/>
      <c r="I47" s="18"/>
      <c r="J47" s="18"/>
      <c r="K47" s="18"/>
      <c r="L47" s="18"/>
      <c r="M47" s="18"/>
      <c r="N47" s="18"/>
      <c r="O47" s="18"/>
      <c r="P47" s="18"/>
      <c r="Q47" s="18"/>
      <c r="R47" s="18"/>
      <c r="S47" s="18"/>
      <c r="T47" s="18"/>
      <c r="U47" s="18"/>
      <c r="V47" s="18"/>
      <c r="W47" s="18"/>
    </row>
    <row r="48" spans="1:23" ht="79.5" customHeight="1" x14ac:dyDescent="0.2">
      <c r="A48" s="42" t="s">
        <v>64</v>
      </c>
      <c r="B48" s="13">
        <v>0</v>
      </c>
      <c r="C48" s="13">
        <v>0</v>
      </c>
      <c r="D48" s="13">
        <f t="shared" si="3"/>
        <v>0</v>
      </c>
      <c r="E48" s="6" t="e">
        <f t="shared" si="1"/>
        <v>#DIV/0!</v>
      </c>
      <c r="F48" s="6">
        <f t="shared" si="2"/>
        <v>0</v>
      </c>
      <c r="G48" s="18"/>
      <c r="H48" s="18"/>
      <c r="I48" s="18"/>
      <c r="J48" s="18"/>
      <c r="K48" s="18"/>
      <c r="L48" s="18"/>
      <c r="M48" s="18"/>
      <c r="N48" s="18"/>
      <c r="O48" s="18"/>
      <c r="P48" s="18"/>
      <c r="Q48" s="18"/>
      <c r="R48" s="18"/>
      <c r="S48" s="18"/>
      <c r="T48" s="18"/>
      <c r="U48" s="18"/>
      <c r="V48" s="18"/>
      <c r="W48" s="18"/>
    </row>
    <row r="49" spans="1:23" ht="83.25" customHeight="1" x14ac:dyDescent="0.2">
      <c r="A49" s="42" t="s">
        <v>65</v>
      </c>
      <c r="B49" s="33">
        <v>0</v>
      </c>
      <c r="C49" s="33">
        <v>0</v>
      </c>
      <c r="D49" s="13">
        <f t="shared" si="3"/>
        <v>0</v>
      </c>
      <c r="E49" s="6" t="e">
        <f>D49/C49*100</f>
        <v>#DIV/0!</v>
      </c>
      <c r="F49" s="6">
        <f>D49-C49</f>
        <v>0</v>
      </c>
      <c r="G49" s="18"/>
      <c r="H49" s="18"/>
      <c r="I49" s="18"/>
      <c r="J49" s="18"/>
      <c r="K49" s="18"/>
      <c r="L49" s="18"/>
      <c r="M49" s="18"/>
      <c r="N49" s="18"/>
      <c r="O49" s="18"/>
      <c r="P49" s="18"/>
      <c r="Q49" s="18"/>
      <c r="R49" s="18"/>
      <c r="S49" s="18"/>
      <c r="T49" s="18"/>
      <c r="U49" s="18"/>
      <c r="V49" s="18"/>
      <c r="W49" s="18"/>
    </row>
    <row r="50" spans="1:23" ht="113.25" customHeight="1" x14ac:dyDescent="0.2">
      <c r="A50" s="42" t="s">
        <v>66</v>
      </c>
      <c r="B50" s="13">
        <v>83.3</v>
      </c>
      <c r="C50" s="13">
        <v>0</v>
      </c>
      <c r="D50" s="13">
        <f t="shared" si="3"/>
        <v>0</v>
      </c>
      <c r="E50" s="6" t="e">
        <f t="shared" si="1"/>
        <v>#DIV/0!</v>
      </c>
      <c r="F50" s="6">
        <f t="shared" si="2"/>
        <v>0</v>
      </c>
      <c r="G50" s="18"/>
      <c r="H50" s="18"/>
      <c r="I50" s="18"/>
      <c r="J50" s="18"/>
      <c r="K50" s="18"/>
      <c r="L50" s="18"/>
      <c r="M50" s="18"/>
      <c r="N50" s="18"/>
      <c r="O50" s="18"/>
      <c r="P50" s="18"/>
      <c r="Q50" s="18"/>
      <c r="R50" s="18"/>
      <c r="S50" s="18"/>
      <c r="T50" s="18"/>
      <c r="U50" s="18"/>
      <c r="V50" s="18"/>
      <c r="W50" s="18"/>
    </row>
    <row r="51" spans="1:23" ht="78.75" x14ac:dyDescent="0.2">
      <c r="A51" s="42" t="s">
        <v>67</v>
      </c>
      <c r="B51" s="13">
        <v>0</v>
      </c>
      <c r="C51" s="13">
        <v>0</v>
      </c>
      <c r="D51" s="13">
        <f t="shared" si="3"/>
        <v>0</v>
      </c>
      <c r="E51" s="6" t="e">
        <f t="shared" si="1"/>
        <v>#DIV/0!</v>
      </c>
      <c r="F51" s="6">
        <f t="shared" si="2"/>
        <v>0</v>
      </c>
      <c r="G51" s="18"/>
      <c r="H51" s="18"/>
      <c r="I51" s="18"/>
      <c r="J51" s="18"/>
      <c r="K51" s="18"/>
      <c r="L51" s="18"/>
      <c r="M51" s="18"/>
      <c r="N51" s="18"/>
      <c r="O51" s="18"/>
      <c r="P51" s="18"/>
      <c r="Q51" s="18"/>
      <c r="R51" s="18"/>
      <c r="S51" s="18"/>
      <c r="T51" s="18"/>
      <c r="U51" s="18"/>
      <c r="V51" s="18"/>
      <c r="W51" s="18"/>
    </row>
    <row r="52" spans="1:23" ht="110.25" customHeight="1" x14ac:dyDescent="0.2">
      <c r="A52" s="42" t="s">
        <v>68</v>
      </c>
      <c r="B52" s="13">
        <v>392</v>
      </c>
      <c r="C52" s="13">
        <v>95.7</v>
      </c>
      <c r="D52" s="13">
        <f t="shared" si="3"/>
        <v>95.7</v>
      </c>
      <c r="E52" s="6">
        <f t="shared" ref="E52:E91" si="5">D52/C52*100</f>
        <v>100</v>
      </c>
      <c r="F52" s="6">
        <f t="shared" ref="F52:F91" si="6">D52-C52</f>
        <v>0</v>
      </c>
      <c r="G52" s="18"/>
      <c r="H52" s="18"/>
      <c r="I52" s="18"/>
      <c r="J52" s="18"/>
      <c r="K52" s="18"/>
      <c r="L52" s="18"/>
      <c r="M52" s="18"/>
      <c r="N52" s="18"/>
      <c r="O52" s="18"/>
      <c r="P52" s="18"/>
      <c r="Q52" s="18"/>
      <c r="R52" s="18"/>
      <c r="S52" s="18"/>
      <c r="T52" s="18"/>
      <c r="U52" s="18"/>
      <c r="V52" s="18"/>
      <c r="W52" s="18"/>
    </row>
    <row r="53" spans="1:23" ht="108.75" customHeight="1" x14ac:dyDescent="0.2">
      <c r="A53" s="42" t="s">
        <v>124</v>
      </c>
      <c r="B53" s="13">
        <v>7010.3</v>
      </c>
      <c r="C53" s="13">
        <v>0</v>
      </c>
      <c r="D53" s="13">
        <f t="shared" ref="D53" si="7">C53</f>
        <v>0</v>
      </c>
      <c r="E53" s="6" t="e">
        <f t="shared" ref="E53" si="8">D53/C53*100</f>
        <v>#DIV/0!</v>
      </c>
      <c r="F53" s="6">
        <f t="shared" ref="F53" si="9">D53-C53</f>
        <v>0</v>
      </c>
      <c r="G53" s="18"/>
      <c r="H53" s="18"/>
      <c r="I53" s="18"/>
      <c r="J53" s="18"/>
      <c r="K53" s="18"/>
      <c r="L53" s="18"/>
      <c r="M53" s="18"/>
      <c r="N53" s="18"/>
      <c r="O53" s="18"/>
      <c r="P53" s="18"/>
      <c r="Q53" s="18"/>
      <c r="R53" s="18"/>
      <c r="S53" s="18"/>
      <c r="T53" s="18"/>
      <c r="U53" s="18"/>
      <c r="V53" s="18"/>
      <c r="W53" s="18"/>
    </row>
    <row r="54" spans="1:23" ht="108.75" customHeight="1" x14ac:dyDescent="0.2">
      <c r="A54" s="42" t="s">
        <v>69</v>
      </c>
      <c r="B54" s="13">
        <v>9</v>
      </c>
      <c r="C54" s="13">
        <v>0</v>
      </c>
      <c r="D54" s="13">
        <f t="shared" si="3"/>
        <v>0</v>
      </c>
      <c r="E54" s="6" t="e">
        <f t="shared" si="5"/>
        <v>#DIV/0!</v>
      </c>
      <c r="F54" s="6">
        <f t="shared" si="6"/>
        <v>0</v>
      </c>
      <c r="G54" s="18"/>
      <c r="H54" s="18"/>
      <c r="I54" s="18"/>
      <c r="J54" s="18"/>
      <c r="K54" s="18"/>
      <c r="L54" s="18"/>
      <c r="M54" s="18"/>
      <c r="N54" s="18"/>
      <c r="O54" s="18"/>
      <c r="P54" s="18"/>
      <c r="Q54" s="18"/>
      <c r="R54" s="18"/>
      <c r="S54" s="18"/>
      <c r="T54" s="18"/>
      <c r="U54" s="18"/>
      <c r="V54" s="18"/>
      <c r="W54" s="18"/>
    </row>
    <row r="55" spans="1:23" ht="166.5" customHeight="1" x14ac:dyDescent="0.2">
      <c r="A55" s="42" t="s">
        <v>70</v>
      </c>
      <c r="B55" s="13">
        <v>0</v>
      </c>
      <c r="C55" s="13">
        <v>0</v>
      </c>
      <c r="D55" s="13">
        <f t="shared" si="3"/>
        <v>0</v>
      </c>
      <c r="E55" s="6" t="e">
        <f t="shared" si="5"/>
        <v>#DIV/0!</v>
      </c>
      <c r="F55" s="6">
        <f t="shared" si="6"/>
        <v>0</v>
      </c>
      <c r="G55" s="18"/>
      <c r="H55" s="18"/>
      <c r="I55" s="18"/>
      <c r="J55" s="18"/>
      <c r="K55" s="18"/>
      <c r="L55" s="18"/>
      <c r="M55" s="18"/>
      <c r="N55" s="18"/>
      <c r="O55" s="18"/>
      <c r="P55" s="18"/>
      <c r="Q55" s="18"/>
      <c r="R55" s="18"/>
      <c r="S55" s="18"/>
      <c r="T55" s="18"/>
      <c r="U55" s="18"/>
      <c r="V55" s="18"/>
      <c r="W55" s="18"/>
    </row>
    <row r="56" spans="1:23" ht="78.75" x14ac:dyDescent="0.2">
      <c r="A56" s="44" t="s">
        <v>71</v>
      </c>
      <c r="B56" s="13">
        <v>6906.5</v>
      </c>
      <c r="C56" s="13">
        <v>1725</v>
      </c>
      <c r="D56" s="13">
        <f t="shared" si="3"/>
        <v>1725</v>
      </c>
      <c r="E56" s="6">
        <f t="shared" si="5"/>
        <v>100</v>
      </c>
      <c r="F56" s="6">
        <f t="shared" si="6"/>
        <v>0</v>
      </c>
      <c r="G56" s="18"/>
      <c r="H56" s="18"/>
      <c r="I56" s="18"/>
      <c r="J56" s="18"/>
      <c r="K56" s="18"/>
      <c r="L56" s="18"/>
      <c r="M56" s="18"/>
      <c r="N56" s="18"/>
      <c r="O56" s="18"/>
      <c r="P56" s="18"/>
      <c r="Q56" s="18"/>
      <c r="R56" s="18"/>
      <c r="S56" s="18"/>
      <c r="T56" s="18"/>
      <c r="U56" s="18"/>
      <c r="V56" s="18"/>
      <c r="W56" s="18"/>
    </row>
    <row r="57" spans="1:23" ht="110.25" customHeight="1" x14ac:dyDescent="0.2">
      <c r="A57" s="42" t="s">
        <v>72</v>
      </c>
      <c r="B57" s="13">
        <v>0</v>
      </c>
      <c r="C57" s="13">
        <v>0</v>
      </c>
      <c r="D57" s="13">
        <f t="shared" si="3"/>
        <v>0</v>
      </c>
      <c r="E57" s="6" t="e">
        <f t="shared" si="5"/>
        <v>#DIV/0!</v>
      </c>
      <c r="F57" s="6">
        <f t="shared" si="6"/>
        <v>0</v>
      </c>
      <c r="G57" s="18"/>
      <c r="H57" s="18"/>
      <c r="I57" s="18"/>
      <c r="J57" s="18"/>
      <c r="K57" s="18"/>
      <c r="L57" s="18"/>
      <c r="M57" s="18"/>
      <c r="N57" s="18"/>
      <c r="O57" s="18"/>
      <c r="P57" s="18"/>
      <c r="Q57" s="18"/>
      <c r="R57" s="18"/>
      <c r="S57" s="18"/>
      <c r="T57" s="18"/>
      <c r="U57" s="18"/>
      <c r="V57" s="18"/>
      <c r="W57" s="18"/>
    </row>
    <row r="58" spans="1:23" ht="84" customHeight="1" x14ac:dyDescent="0.2">
      <c r="A58" s="42" t="s">
        <v>73</v>
      </c>
      <c r="B58" s="13">
        <v>8.1999999999999993</v>
      </c>
      <c r="C58" s="13">
        <v>0</v>
      </c>
      <c r="D58" s="13">
        <f t="shared" si="3"/>
        <v>0</v>
      </c>
      <c r="E58" s="6" t="e">
        <f t="shared" si="5"/>
        <v>#DIV/0!</v>
      </c>
      <c r="F58" s="6">
        <f t="shared" si="6"/>
        <v>0</v>
      </c>
      <c r="G58" s="18"/>
      <c r="H58" s="18"/>
      <c r="I58" s="18"/>
      <c r="J58" s="18"/>
      <c r="K58" s="18"/>
      <c r="L58" s="18"/>
      <c r="M58" s="18"/>
      <c r="N58" s="18"/>
      <c r="O58" s="18"/>
      <c r="P58" s="18"/>
      <c r="Q58" s="18"/>
      <c r="R58" s="18"/>
      <c r="S58" s="18"/>
      <c r="T58" s="18"/>
      <c r="U58" s="18"/>
      <c r="V58" s="18"/>
      <c r="W58" s="18"/>
    </row>
    <row r="59" spans="1:23" ht="147" customHeight="1" x14ac:dyDescent="0.2">
      <c r="A59" s="42" t="s">
        <v>105</v>
      </c>
      <c r="B59" s="13">
        <v>0</v>
      </c>
      <c r="C59" s="13">
        <v>0</v>
      </c>
      <c r="D59" s="13">
        <f t="shared" si="3"/>
        <v>0</v>
      </c>
      <c r="E59" s="6" t="e">
        <f t="shared" si="5"/>
        <v>#DIV/0!</v>
      </c>
      <c r="F59" s="6">
        <f t="shared" si="6"/>
        <v>0</v>
      </c>
      <c r="G59" s="18"/>
      <c r="H59" s="18"/>
      <c r="I59" s="18"/>
      <c r="J59" s="18"/>
      <c r="K59" s="18"/>
      <c r="L59" s="18"/>
      <c r="M59" s="18"/>
      <c r="N59" s="18"/>
      <c r="O59" s="18"/>
      <c r="P59" s="18"/>
      <c r="Q59" s="18"/>
      <c r="R59" s="18"/>
      <c r="S59" s="18"/>
      <c r="T59" s="18"/>
      <c r="U59" s="18"/>
      <c r="V59" s="18"/>
      <c r="W59" s="18"/>
    </row>
    <row r="60" spans="1:23" ht="108" customHeight="1" x14ac:dyDescent="0.2">
      <c r="A60" s="42" t="s">
        <v>74</v>
      </c>
      <c r="B60" s="13">
        <v>18318.5</v>
      </c>
      <c r="C60" s="13">
        <v>4385.2</v>
      </c>
      <c r="D60" s="13">
        <f t="shared" ref="D60:D65" si="10">C60</f>
        <v>4385.2</v>
      </c>
      <c r="E60" s="6">
        <f>D60/C60*100</f>
        <v>100</v>
      </c>
      <c r="F60" s="6">
        <f>D60-C60</f>
        <v>0</v>
      </c>
      <c r="G60" s="18"/>
      <c r="H60" s="18"/>
      <c r="I60" s="18"/>
      <c r="J60" s="18"/>
      <c r="K60" s="18"/>
      <c r="L60" s="18"/>
      <c r="M60" s="18"/>
      <c r="N60" s="18"/>
      <c r="O60" s="18"/>
      <c r="P60" s="18"/>
      <c r="Q60" s="18"/>
      <c r="R60" s="18"/>
      <c r="S60" s="18"/>
      <c r="T60" s="18"/>
      <c r="U60" s="18"/>
      <c r="V60" s="18"/>
      <c r="W60" s="18"/>
    </row>
    <row r="61" spans="1:23" ht="57.75" customHeight="1" x14ac:dyDescent="0.2">
      <c r="A61" s="42" t="s">
        <v>75</v>
      </c>
      <c r="B61" s="13">
        <v>0</v>
      </c>
      <c r="C61" s="13">
        <v>0</v>
      </c>
      <c r="D61" s="13">
        <f t="shared" ref="D61" si="11">C61</f>
        <v>0</v>
      </c>
      <c r="E61" s="6" t="e">
        <f>D61/C61*100</f>
        <v>#DIV/0!</v>
      </c>
      <c r="F61" s="6">
        <f>D61-C61</f>
        <v>0</v>
      </c>
      <c r="G61" s="18"/>
      <c r="H61" s="18"/>
      <c r="I61" s="18"/>
      <c r="J61" s="18"/>
      <c r="K61" s="18"/>
      <c r="L61" s="18"/>
      <c r="M61" s="18"/>
      <c r="N61" s="18"/>
      <c r="O61" s="18"/>
      <c r="P61" s="18"/>
      <c r="Q61" s="18"/>
      <c r="R61" s="18"/>
      <c r="S61" s="18"/>
      <c r="T61" s="18"/>
      <c r="U61" s="18"/>
      <c r="V61" s="18"/>
      <c r="W61" s="18"/>
    </row>
    <row r="62" spans="1:23" ht="114" customHeight="1" x14ac:dyDescent="0.2">
      <c r="A62" s="42" t="s">
        <v>117</v>
      </c>
      <c r="B62" s="13">
        <v>833.3</v>
      </c>
      <c r="C62" s="13">
        <v>138.19999999999999</v>
      </c>
      <c r="D62" s="13">
        <f t="shared" ref="D62" si="12">C62</f>
        <v>138.19999999999999</v>
      </c>
      <c r="E62" s="6">
        <f>D62/C62*100</f>
        <v>100</v>
      </c>
      <c r="F62" s="6">
        <f>D62-C62</f>
        <v>0</v>
      </c>
      <c r="G62" s="18"/>
      <c r="H62" s="18"/>
      <c r="I62" s="18"/>
      <c r="J62" s="18"/>
      <c r="K62" s="18"/>
      <c r="L62" s="18"/>
      <c r="M62" s="18"/>
      <c r="N62" s="18"/>
      <c r="O62" s="18"/>
      <c r="P62" s="18"/>
      <c r="Q62" s="18"/>
      <c r="R62" s="18"/>
      <c r="S62" s="18"/>
      <c r="T62" s="18"/>
      <c r="U62" s="18"/>
      <c r="V62" s="18"/>
      <c r="W62" s="18"/>
    </row>
    <row r="63" spans="1:23" ht="351.75" customHeight="1" x14ac:dyDescent="0.2">
      <c r="A63" s="42" t="s">
        <v>118</v>
      </c>
      <c r="B63" s="13">
        <v>356</v>
      </c>
      <c r="C63" s="13">
        <v>0</v>
      </c>
      <c r="D63" s="13">
        <f t="shared" si="10"/>
        <v>0</v>
      </c>
      <c r="E63" s="6" t="e">
        <f t="shared" si="5"/>
        <v>#DIV/0!</v>
      </c>
      <c r="F63" s="6">
        <f t="shared" si="6"/>
        <v>0</v>
      </c>
      <c r="G63" s="18"/>
      <c r="H63" s="18"/>
      <c r="I63" s="18"/>
      <c r="J63" s="18"/>
      <c r="K63" s="18"/>
      <c r="L63" s="18"/>
      <c r="M63" s="18"/>
      <c r="N63" s="18"/>
      <c r="O63" s="18"/>
      <c r="P63" s="18"/>
      <c r="Q63" s="18"/>
      <c r="R63" s="18"/>
      <c r="S63" s="18"/>
      <c r="T63" s="18"/>
      <c r="U63" s="18"/>
      <c r="V63" s="18"/>
      <c r="W63" s="18"/>
    </row>
    <row r="64" spans="1:23" ht="133.5" customHeight="1" x14ac:dyDescent="0.2">
      <c r="A64" s="42" t="s">
        <v>76</v>
      </c>
      <c r="B64" s="13">
        <v>29799.5</v>
      </c>
      <c r="C64" s="13">
        <v>7148.9</v>
      </c>
      <c r="D64" s="13">
        <f t="shared" si="10"/>
        <v>7148.9</v>
      </c>
      <c r="E64" s="6">
        <f t="shared" si="5"/>
        <v>100</v>
      </c>
      <c r="F64" s="6">
        <f t="shared" si="6"/>
        <v>0</v>
      </c>
      <c r="G64" s="18"/>
      <c r="H64" s="18"/>
      <c r="I64" s="18"/>
      <c r="J64" s="18"/>
      <c r="K64" s="18"/>
      <c r="L64" s="18"/>
      <c r="M64" s="18"/>
      <c r="N64" s="18"/>
      <c r="O64" s="18"/>
      <c r="P64" s="18"/>
      <c r="Q64" s="18"/>
      <c r="R64" s="18"/>
      <c r="S64" s="18"/>
      <c r="T64" s="18"/>
      <c r="U64" s="18"/>
      <c r="V64" s="18"/>
      <c r="W64" s="18"/>
    </row>
    <row r="65" spans="1:23" ht="78.75" x14ac:dyDescent="0.2">
      <c r="A65" s="42" t="s">
        <v>77</v>
      </c>
      <c r="B65" s="13">
        <v>1134.2</v>
      </c>
      <c r="C65" s="13">
        <v>283.5</v>
      </c>
      <c r="D65" s="13">
        <f t="shared" si="10"/>
        <v>283.5</v>
      </c>
      <c r="E65" s="6">
        <f t="shared" si="5"/>
        <v>100</v>
      </c>
      <c r="F65" s="6">
        <f t="shared" si="6"/>
        <v>0</v>
      </c>
      <c r="G65" s="18"/>
      <c r="H65" s="18"/>
      <c r="I65" s="18"/>
      <c r="J65" s="18"/>
      <c r="K65" s="18"/>
      <c r="L65" s="18"/>
      <c r="M65" s="18"/>
      <c r="N65" s="18"/>
      <c r="O65" s="18"/>
      <c r="P65" s="18"/>
      <c r="Q65" s="18"/>
      <c r="R65" s="18"/>
      <c r="S65" s="18"/>
      <c r="T65" s="18"/>
      <c r="U65" s="18"/>
      <c r="V65" s="18"/>
      <c r="W65" s="18"/>
    </row>
    <row r="66" spans="1:23" ht="79.5" customHeight="1" x14ac:dyDescent="0.2">
      <c r="A66" s="42" t="s">
        <v>78</v>
      </c>
      <c r="B66" s="35">
        <v>21866.799999999999</v>
      </c>
      <c r="C66" s="35">
        <v>5466</v>
      </c>
      <c r="D66" s="13">
        <f>C66</f>
        <v>5466</v>
      </c>
      <c r="E66" s="6">
        <f t="shared" si="5"/>
        <v>100</v>
      </c>
      <c r="F66" s="6">
        <f t="shared" si="6"/>
        <v>0</v>
      </c>
      <c r="G66" s="18"/>
      <c r="H66" s="18"/>
      <c r="I66" s="18"/>
      <c r="J66" s="18"/>
      <c r="K66" s="18"/>
      <c r="L66" s="18"/>
      <c r="M66" s="18"/>
      <c r="N66" s="18"/>
      <c r="O66" s="18"/>
      <c r="P66" s="18"/>
      <c r="Q66" s="18"/>
      <c r="R66" s="18"/>
      <c r="S66" s="18"/>
      <c r="T66" s="18"/>
      <c r="U66" s="18"/>
      <c r="V66" s="18"/>
      <c r="W66" s="18"/>
    </row>
    <row r="67" spans="1:23" ht="105" x14ac:dyDescent="0.2">
      <c r="A67" s="42" t="s">
        <v>79</v>
      </c>
      <c r="B67" s="13">
        <v>312.7</v>
      </c>
      <c r="C67" s="13">
        <v>77.3</v>
      </c>
      <c r="D67" s="13">
        <f t="shared" ref="D67:D101" si="13">C67</f>
        <v>77.3</v>
      </c>
      <c r="E67" s="6">
        <f t="shared" si="5"/>
        <v>100</v>
      </c>
      <c r="F67" s="6">
        <f t="shared" si="6"/>
        <v>0</v>
      </c>
      <c r="G67" s="18"/>
      <c r="H67" s="18"/>
      <c r="I67" s="18"/>
      <c r="J67" s="18"/>
      <c r="K67" s="18"/>
      <c r="L67" s="18"/>
      <c r="M67" s="18"/>
      <c r="N67" s="18"/>
      <c r="O67" s="18"/>
      <c r="P67" s="18"/>
      <c r="Q67" s="18"/>
      <c r="R67" s="18"/>
      <c r="S67" s="18"/>
      <c r="T67" s="18"/>
      <c r="U67" s="18"/>
      <c r="V67" s="18"/>
      <c r="W67" s="18"/>
    </row>
    <row r="68" spans="1:23" ht="78" x14ac:dyDescent="0.2">
      <c r="A68" s="42" t="s">
        <v>80</v>
      </c>
      <c r="B68" s="13">
        <v>5818.1</v>
      </c>
      <c r="C68" s="13">
        <v>4569.3999999999996</v>
      </c>
      <c r="D68" s="13">
        <f t="shared" si="13"/>
        <v>4569.3999999999996</v>
      </c>
      <c r="E68" s="6">
        <f t="shared" si="5"/>
        <v>100</v>
      </c>
      <c r="F68" s="6">
        <f t="shared" si="6"/>
        <v>0</v>
      </c>
      <c r="G68" s="18"/>
      <c r="H68" s="18"/>
      <c r="I68" s="18"/>
      <c r="J68" s="18"/>
      <c r="K68" s="18"/>
      <c r="L68" s="18"/>
      <c r="M68" s="18"/>
      <c r="N68" s="18"/>
      <c r="O68" s="18"/>
      <c r="P68" s="18"/>
      <c r="Q68" s="18"/>
      <c r="R68" s="18"/>
      <c r="S68" s="18"/>
      <c r="T68" s="18"/>
      <c r="U68" s="18"/>
      <c r="V68" s="18"/>
      <c r="W68" s="18"/>
    </row>
    <row r="69" spans="1:23" ht="78.75" x14ac:dyDescent="0.2">
      <c r="A69" s="42" t="s">
        <v>81</v>
      </c>
      <c r="B69" s="13">
        <v>0</v>
      </c>
      <c r="C69" s="13">
        <v>0</v>
      </c>
      <c r="D69" s="13">
        <f t="shared" si="13"/>
        <v>0</v>
      </c>
      <c r="E69" s="6" t="e">
        <f t="shared" si="5"/>
        <v>#DIV/0!</v>
      </c>
      <c r="F69" s="6">
        <f t="shared" si="6"/>
        <v>0</v>
      </c>
      <c r="G69" s="18"/>
      <c r="H69" s="18"/>
      <c r="I69" s="18"/>
      <c r="J69" s="18"/>
      <c r="K69" s="18"/>
      <c r="L69" s="18"/>
      <c r="M69" s="18"/>
      <c r="N69" s="18"/>
      <c r="O69" s="18"/>
      <c r="P69" s="18"/>
      <c r="Q69" s="18"/>
      <c r="R69" s="18"/>
      <c r="S69" s="18"/>
      <c r="T69" s="18"/>
      <c r="U69" s="18"/>
      <c r="V69" s="18"/>
      <c r="W69" s="18"/>
    </row>
    <row r="70" spans="1:23" ht="146.25" customHeight="1" x14ac:dyDescent="0.2">
      <c r="A70" s="45" t="s">
        <v>116</v>
      </c>
      <c r="B70" s="13">
        <v>1000</v>
      </c>
      <c r="C70" s="13">
        <v>0</v>
      </c>
      <c r="D70" s="13">
        <v>0</v>
      </c>
      <c r="E70" s="6" t="e">
        <f>D70/C70*100</f>
        <v>#DIV/0!</v>
      </c>
      <c r="F70" s="6">
        <f>D70-C70</f>
        <v>0</v>
      </c>
      <c r="G70" s="18"/>
      <c r="H70" s="18"/>
      <c r="I70" s="18"/>
      <c r="J70" s="18"/>
      <c r="K70" s="18"/>
      <c r="L70" s="18"/>
      <c r="M70" s="18"/>
      <c r="N70" s="18"/>
      <c r="O70" s="18"/>
      <c r="P70" s="18"/>
      <c r="Q70" s="18"/>
      <c r="R70" s="18"/>
      <c r="S70" s="18"/>
      <c r="T70" s="18"/>
      <c r="U70" s="18"/>
      <c r="V70" s="18"/>
      <c r="W70" s="18"/>
    </row>
    <row r="71" spans="1:23" ht="37.5" customHeight="1" x14ac:dyDescent="0.2">
      <c r="A71" s="42" t="s">
        <v>82</v>
      </c>
      <c r="B71" s="13">
        <v>701.9</v>
      </c>
      <c r="C71" s="13">
        <v>145.6</v>
      </c>
      <c r="D71" s="13">
        <f t="shared" si="13"/>
        <v>145.6</v>
      </c>
      <c r="E71" s="6">
        <f>D71/C71*100</f>
        <v>100</v>
      </c>
      <c r="F71" s="6">
        <f>D71-C71</f>
        <v>0</v>
      </c>
      <c r="G71" s="18"/>
      <c r="H71" s="18"/>
      <c r="I71" s="18"/>
      <c r="J71" s="18"/>
      <c r="K71" s="18"/>
      <c r="L71" s="18"/>
      <c r="M71" s="18"/>
      <c r="N71" s="18"/>
      <c r="O71" s="18"/>
      <c r="P71" s="18"/>
      <c r="Q71" s="18"/>
      <c r="R71" s="18"/>
      <c r="S71" s="18"/>
      <c r="T71" s="18"/>
      <c r="U71" s="18"/>
      <c r="V71" s="18"/>
      <c r="W71" s="18"/>
    </row>
    <row r="72" spans="1:23" ht="251.25" customHeight="1" x14ac:dyDescent="0.2">
      <c r="A72" s="42" t="s">
        <v>115</v>
      </c>
      <c r="B72" s="13">
        <v>0</v>
      </c>
      <c r="C72" s="13">
        <v>0</v>
      </c>
      <c r="D72" s="13">
        <f t="shared" ref="D72" si="14">C72</f>
        <v>0</v>
      </c>
      <c r="E72" s="6" t="e">
        <f t="shared" ref="E72" si="15">D72/C72*100</f>
        <v>#DIV/0!</v>
      </c>
      <c r="F72" s="6">
        <f t="shared" ref="F72" si="16">D72-C72</f>
        <v>0</v>
      </c>
      <c r="G72" s="18"/>
      <c r="H72" s="18"/>
      <c r="I72" s="18"/>
      <c r="J72" s="18"/>
      <c r="K72" s="18"/>
      <c r="L72" s="18"/>
      <c r="M72" s="18"/>
      <c r="N72" s="18"/>
      <c r="O72" s="18"/>
      <c r="P72" s="18"/>
      <c r="Q72" s="18"/>
      <c r="R72" s="18"/>
      <c r="S72" s="18"/>
      <c r="T72" s="18"/>
      <c r="U72" s="18"/>
      <c r="V72" s="18"/>
      <c r="W72" s="18"/>
    </row>
    <row r="73" spans="1:23" ht="105.75" customHeight="1" x14ac:dyDescent="0.2">
      <c r="A73" s="42" t="s">
        <v>83</v>
      </c>
      <c r="B73" s="13">
        <v>494.1</v>
      </c>
      <c r="C73" s="13">
        <v>0</v>
      </c>
      <c r="D73" s="13">
        <f t="shared" si="13"/>
        <v>0</v>
      </c>
      <c r="E73" s="6" t="e">
        <f t="shared" si="5"/>
        <v>#DIV/0!</v>
      </c>
      <c r="F73" s="6">
        <f t="shared" si="6"/>
        <v>0</v>
      </c>
      <c r="G73" s="18"/>
      <c r="H73" s="18"/>
      <c r="I73" s="18"/>
      <c r="J73" s="18"/>
      <c r="K73" s="18"/>
      <c r="L73" s="18"/>
      <c r="M73" s="18"/>
      <c r="N73" s="18"/>
      <c r="O73" s="18"/>
      <c r="P73" s="18"/>
      <c r="Q73" s="18"/>
      <c r="R73" s="18"/>
      <c r="S73" s="18"/>
      <c r="T73" s="18"/>
      <c r="U73" s="18"/>
      <c r="V73" s="18"/>
      <c r="W73" s="18"/>
    </row>
    <row r="74" spans="1:23" ht="112.5" customHeight="1" x14ac:dyDescent="0.2">
      <c r="A74" s="42" t="s">
        <v>84</v>
      </c>
      <c r="B74" s="13">
        <v>59800</v>
      </c>
      <c r="C74" s="13">
        <v>0</v>
      </c>
      <c r="D74" s="13">
        <f t="shared" si="13"/>
        <v>0</v>
      </c>
      <c r="E74" s="6" t="e">
        <f t="shared" si="5"/>
        <v>#DIV/0!</v>
      </c>
      <c r="F74" s="6">
        <f t="shared" si="6"/>
        <v>0</v>
      </c>
      <c r="G74" s="18"/>
      <c r="H74" s="18"/>
      <c r="I74" s="18"/>
      <c r="J74" s="18"/>
      <c r="K74" s="18"/>
      <c r="L74" s="18"/>
      <c r="M74" s="18"/>
      <c r="N74" s="18"/>
      <c r="O74" s="18"/>
      <c r="P74" s="18"/>
      <c r="Q74" s="18"/>
      <c r="R74" s="18"/>
      <c r="S74" s="18"/>
      <c r="T74" s="18"/>
      <c r="U74" s="18"/>
      <c r="V74" s="18"/>
      <c r="W74" s="18"/>
    </row>
    <row r="75" spans="1:23" ht="122.25" customHeight="1" x14ac:dyDescent="0.2">
      <c r="A75" s="42" t="s">
        <v>113</v>
      </c>
      <c r="B75" s="13">
        <v>10000</v>
      </c>
      <c r="C75" s="13">
        <v>0</v>
      </c>
      <c r="D75" s="13">
        <f t="shared" si="13"/>
        <v>0</v>
      </c>
      <c r="E75" s="6" t="e">
        <f t="shared" ref="E75" si="17">D75/C75*100</f>
        <v>#DIV/0!</v>
      </c>
      <c r="F75" s="6">
        <f t="shared" ref="F75" si="18">D75-C75</f>
        <v>0</v>
      </c>
      <c r="G75" s="18"/>
      <c r="H75" s="18"/>
      <c r="I75" s="18"/>
      <c r="J75" s="18"/>
      <c r="K75" s="18"/>
      <c r="L75" s="18"/>
      <c r="M75" s="18"/>
      <c r="N75" s="18"/>
      <c r="O75" s="18"/>
      <c r="P75" s="18"/>
      <c r="Q75" s="18"/>
      <c r="R75" s="18"/>
      <c r="S75" s="18"/>
      <c r="T75" s="18"/>
      <c r="U75" s="18"/>
      <c r="V75" s="18"/>
      <c r="W75" s="18"/>
    </row>
    <row r="76" spans="1:23" ht="87.75" customHeight="1" x14ac:dyDescent="0.2">
      <c r="A76" s="42" t="s">
        <v>85</v>
      </c>
      <c r="B76" s="13">
        <v>0</v>
      </c>
      <c r="C76" s="13">
        <v>0</v>
      </c>
      <c r="D76" s="13">
        <f t="shared" si="13"/>
        <v>0</v>
      </c>
      <c r="E76" s="6" t="e">
        <f t="shared" si="5"/>
        <v>#DIV/0!</v>
      </c>
      <c r="F76" s="6">
        <f t="shared" si="6"/>
        <v>0</v>
      </c>
      <c r="G76" s="18"/>
      <c r="H76" s="18"/>
      <c r="I76" s="18"/>
      <c r="J76" s="18"/>
      <c r="K76" s="18"/>
      <c r="L76" s="18"/>
      <c r="M76" s="18"/>
      <c r="N76" s="18"/>
      <c r="O76" s="18"/>
      <c r="P76" s="18"/>
      <c r="Q76" s="18"/>
      <c r="R76" s="18"/>
      <c r="S76" s="18"/>
      <c r="T76" s="18"/>
      <c r="U76" s="18"/>
      <c r="V76" s="18"/>
      <c r="W76" s="18"/>
    </row>
    <row r="77" spans="1:23" ht="84" customHeight="1" x14ac:dyDescent="0.2">
      <c r="A77" s="42" t="s">
        <v>119</v>
      </c>
      <c r="B77" s="13">
        <v>0</v>
      </c>
      <c r="C77" s="13">
        <v>0</v>
      </c>
      <c r="D77" s="13">
        <f t="shared" ref="D77" si="19">C77</f>
        <v>0</v>
      </c>
      <c r="E77" s="6" t="e">
        <f t="shared" si="5"/>
        <v>#DIV/0!</v>
      </c>
      <c r="F77" s="6">
        <f t="shared" si="6"/>
        <v>0</v>
      </c>
      <c r="G77" s="18"/>
      <c r="H77" s="18"/>
      <c r="I77" s="18"/>
      <c r="J77" s="18"/>
      <c r="K77" s="18"/>
      <c r="L77" s="18"/>
      <c r="M77" s="18"/>
      <c r="N77" s="18"/>
      <c r="O77" s="18"/>
      <c r="P77" s="18"/>
      <c r="Q77" s="18"/>
      <c r="R77" s="18"/>
      <c r="S77" s="18"/>
      <c r="T77" s="18"/>
      <c r="U77" s="18"/>
      <c r="V77" s="18"/>
      <c r="W77" s="18"/>
    </row>
    <row r="78" spans="1:23" ht="84" customHeight="1" x14ac:dyDescent="0.2">
      <c r="A78" s="42" t="s">
        <v>114</v>
      </c>
      <c r="B78" s="13">
        <v>186135.7</v>
      </c>
      <c r="C78" s="13">
        <v>0</v>
      </c>
      <c r="D78" s="13">
        <f t="shared" si="13"/>
        <v>0</v>
      </c>
      <c r="E78" s="6" t="e">
        <f t="shared" ref="E78" si="20">D78/C78*100</f>
        <v>#DIV/0!</v>
      </c>
      <c r="F78" s="6">
        <f t="shared" ref="F78" si="21">D78-C78</f>
        <v>0</v>
      </c>
      <c r="G78" s="18"/>
      <c r="H78" s="18"/>
      <c r="I78" s="18"/>
      <c r="J78" s="18"/>
      <c r="K78" s="18"/>
      <c r="L78" s="18"/>
      <c r="M78" s="18"/>
      <c r="N78" s="18"/>
      <c r="O78" s="18"/>
      <c r="P78" s="18"/>
      <c r="Q78" s="18"/>
      <c r="R78" s="18"/>
      <c r="S78" s="18"/>
      <c r="T78" s="18"/>
      <c r="U78" s="18"/>
      <c r="V78" s="18"/>
      <c r="W78" s="18"/>
    </row>
    <row r="79" spans="1:23" ht="114" customHeight="1" x14ac:dyDescent="0.2">
      <c r="A79" s="42" t="s">
        <v>86</v>
      </c>
      <c r="B79" s="13">
        <v>99184</v>
      </c>
      <c r="C79" s="13">
        <v>22198.3</v>
      </c>
      <c r="D79" s="13">
        <f t="shared" si="13"/>
        <v>22198.3</v>
      </c>
      <c r="E79" s="6">
        <f t="shared" si="5"/>
        <v>100</v>
      </c>
      <c r="F79" s="6">
        <f t="shared" si="6"/>
        <v>0</v>
      </c>
      <c r="G79" s="18"/>
      <c r="H79" s="18"/>
      <c r="I79" s="18"/>
      <c r="J79" s="18"/>
      <c r="K79" s="18"/>
      <c r="L79" s="18"/>
      <c r="M79" s="18"/>
      <c r="N79" s="18"/>
      <c r="O79" s="18"/>
      <c r="P79" s="18"/>
      <c r="Q79" s="18"/>
      <c r="R79" s="18"/>
      <c r="S79" s="18"/>
      <c r="T79" s="18"/>
      <c r="U79" s="18"/>
      <c r="V79" s="18"/>
      <c r="W79" s="18"/>
    </row>
    <row r="80" spans="1:23" ht="86.25" customHeight="1" x14ac:dyDescent="0.2">
      <c r="A80" s="42" t="s">
        <v>87</v>
      </c>
      <c r="B80" s="13">
        <v>167</v>
      </c>
      <c r="C80" s="13">
        <v>57.9</v>
      </c>
      <c r="D80" s="13">
        <f t="shared" si="13"/>
        <v>57.9</v>
      </c>
      <c r="E80" s="6">
        <f t="shared" si="5"/>
        <v>100</v>
      </c>
      <c r="F80" s="6">
        <f t="shared" si="6"/>
        <v>0</v>
      </c>
      <c r="G80" s="18"/>
      <c r="H80" s="18"/>
      <c r="I80" s="18"/>
      <c r="J80" s="18"/>
      <c r="K80" s="18"/>
      <c r="L80" s="18"/>
      <c r="M80" s="18"/>
      <c r="N80" s="18"/>
      <c r="O80" s="18"/>
      <c r="P80" s="18"/>
      <c r="Q80" s="18"/>
      <c r="R80" s="18"/>
      <c r="S80" s="18"/>
      <c r="T80" s="18"/>
      <c r="U80" s="18"/>
      <c r="V80" s="18"/>
      <c r="W80" s="18"/>
    </row>
    <row r="81" spans="1:23" ht="33.75" customHeight="1" x14ac:dyDescent="0.2">
      <c r="A81" s="43" t="s">
        <v>88</v>
      </c>
      <c r="B81" s="13">
        <v>0</v>
      </c>
      <c r="C81" s="13">
        <v>0</v>
      </c>
      <c r="D81" s="13">
        <f t="shared" si="13"/>
        <v>0</v>
      </c>
      <c r="E81" s="6" t="e">
        <f t="shared" ref="E81" si="22">D81/C81*100</f>
        <v>#DIV/0!</v>
      </c>
      <c r="F81" s="6">
        <f t="shared" ref="F81" si="23">D81-C81</f>
        <v>0</v>
      </c>
      <c r="G81" s="18"/>
      <c r="H81" s="18"/>
      <c r="I81" s="18"/>
      <c r="J81" s="18"/>
      <c r="K81" s="18"/>
      <c r="L81" s="18"/>
      <c r="M81" s="18"/>
      <c r="N81" s="18"/>
      <c r="O81" s="18"/>
      <c r="P81" s="18"/>
      <c r="Q81" s="18"/>
      <c r="R81" s="18"/>
      <c r="S81" s="18"/>
      <c r="T81" s="18"/>
      <c r="U81" s="18"/>
      <c r="V81" s="18"/>
      <c r="W81" s="18"/>
    </row>
    <row r="82" spans="1:23" ht="60.75" customHeight="1" x14ac:dyDescent="0.2">
      <c r="A82" s="42" t="s">
        <v>89</v>
      </c>
      <c r="B82" s="13">
        <v>0</v>
      </c>
      <c r="C82" s="13">
        <v>0</v>
      </c>
      <c r="D82" s="13">
        <f t="shared" si="13"/>
        <v>0</v>
      </c>
      <c r="E82" s="6" t="e">
        <f t="shared" si="5"/>
        <v>#DIV/0!</v>
      </c>
      <c r="F82" s="6">
        <f t="shared" si="6"/>
        <v>0</v>
      </c>
      <c r="G82" s="18"/>
      <c r="H82" s="18"/>
      <c r="I82" s="18"/>
      <c r="J82" s="18"/>
      <c r="K82" s="18"/>
      <c r="L82" s="18"/>
      <c r="M82" s="18"/>
      <c r="N82" s="18"/>
      <c r="O82" s="18"/>
      <c r="P82" s="18"/>
      <c r="Q82" s="18"/>
      <c r="R82" s="18"/>
      <c r="S82" s="18"/>
      <c r="T82" s="18"/>
      <c r="U82" s="18"/>
      <c r="V82" s="18"/>
      <c r="W82" s="18"/>
    </row>
    <row r="83" spans="1:23" ht="187.5" customHeight="1" x14ac:dyDescent="0.2">
      <c r="A83" s="42" t="s">
        <v>90</v>
      </c>
      <c r="B83" s="13">
        <v>0</v>
      </c>
      <c r="C83" s="13">
        <v>0</v>
      </c>
      <c r="D83" s="13">
        <f t="shared" si="13"/>
        <v>0</v>
      </c>
      <c r="E83" s="6" t="e">
        <f t="shared" si="5"/>
        <v>#DIV/0!</v>
      </c>
      <c r="F83" s="6">
        <f t="shared" si="6"/>
        <v>0</v>
      </c>
      <c r="G83" s="18"/>
      <c r="H83" s="18"/>
      <c r="I83" s="18"/>
      <c r="J83" s="18"/>
      <c r="K83" s="18"/>
      <c r="L83" s="18"/>
      <c r="M83" s="18"/>
      <c r="N83" s="18"/>
      <c r="O83" s="18"/>
      <c r="P83" s="18"/>
      <c r="Q83" s="18"/>
      <c r="R83" s="18"/>
      <c r="S83" s="18"/>
      <c r="T83" s="18"/>
      <c r="U83" s="18"/>
      <c r="V83" s="18"/>
      <c r="W83" s="18"/>
    </row>
    <row r="84" spans="1:23" ht="180.75" customHeight="1" x14ac:dyDescent="0.2">
      <c r="A84" s="42" t="s">
        <v>91</v>
      </c>
      <c r="B84" s="13">
        <v>530715.80000000005</v>
      </c>
      <c r="C84" s="13">
        <v>121895.4</v>
      </c>
      <c r="D84" s="13">
        <f t="shared" si="13"/>
        <v>121895.4</v>
      </c>
      <c r="E84" s="6">
        <f t="shared" si="5"/>
        <v>100</v>
      </c>
      <c r="F84" s="6">
        <f t="shared" si="6"/>
        <v>0</v>
      </c>
      <c r="G84" s="18"/>
      <c r="H84" s="18"/>
      <c r="I84" s="18"/>
      <c r="J84" s="18"/>
      <c r="K84" s="18"/>
      <c r="L84" s="18"/>
      <c r="M84" s="18"/>
      <c r="N84" s="18"/>
      <c r="O84" s="18"/>
      <c r="P84" s="18"/>
      <c r="Q84" s="18"/>
      <c r="R84" s="18"/>
      <c r="S84" s="18"/>
      <c r="T84" s="18"/>
      <c r="U84" s="18"/>
      <c r="V84" s="18"/>
      <c r="W84" s="18"/>
    </row>
    <row r="85" spans="1:23" ht="91.5" customHeight="1" x14ac:dyDescent="0.2">
      <c r="A85" s="43" t="s">
        <v>92</v>
      </c>
      <c r="B85" s="13">
        <v>0</v>
      </c>
      <c r="C85" s="13">
        <v>0</v>
      </c>
      <c r="D85" s="13">
        <f t="shared" si="13"/>
        <v>0</v>
      </c>
      <c r="E85" s="6" t="e">
        <f t="shared" si="5"/>
        <v>#DIV/0!</v>
      </c>
      <c r="F85" s="6">
        <f t="shared" si="6"/>
        <v>0</v>
      </c>
      <c r="G85" s="18"/>
      <c r="H85" s="18"/>
      <c r="I85" s="18"/>
      <c r="J85" s="18"/>
      <c r="K85" s="18"/>
      <c r="L85" s="18"/>
      <c r="M85" s="18"/>
      <c r="N85" s="18"/>
      <c r="O85" s="18"/>
      <c r="P85" s="18"/>
      <c r="Q85" s="18"/>
      <c r="R85" s="18"/>
      <c r="S85" s="18"/>
      <c r="T85" s="18"/>
      <c r="U85" s="18"/>
      <c r="V85" s="18"/>
      <c r="W85" s="18"/>
    </row>
    <row r="86" spans="1:23" ht="142.5" customHeight="1" x14ac:dyDescent="0.2">
      <c r="A86" s="43" t="s">
        <v>93</v>
      </c>
      <c r="B86" s="13">
        <v>2477.3000000000002</v>
      </c>
      <c r="C86" s="13">
        <v>621.70000000000005</v>
      </c>
      <c r="D86" s="13">
        <f t="shared" si="13"/>
        <v>621.70000000000005</v>
      </c>
      <c r="E86" s="6">
        <f>D86/C86*100</f>
        <v>100</v>
      </c>
      <c r="F86" s="6">
        <f>D86-C86</f>
        <v>0</v>
      </c>
      <c r="G86" s="18"/>
      <c r="H86" s="18"/>
      <c r="I86" s="18"/>
      <c r="J86" s="18"/>
      <c r="K86" s="18"/>
      <c r="L86" s="18"/>
      <c r="M86" s="18"/>
      <c r="N86" s="18"/>
      <c r="O86" s="18"/>
      <c r="P86" s="18"/>
      <c r="Q86" s="18"/>
      <c r="R86" s="18"/>
      <c r="S86" s="18"/>
      <c r="T86" s="18"/>
      <c r="U86" s="18"/>
      <c r="V86" s="18"/>
      <c r="W86" s="18"/>
    </row>
    <row r="87" spans="1:23" ht="70.5" customHeight="1" x14ac:dyDescent="0.2">
      <c r="A87" s="43" t="s">
        <v>94</v>
      </c>
      <c r="B87" s="13">
        <v>0</v>
      </c>
      <c r="C87" s="13">
        <v>0</v>
      </c>
      <c r="D87" s="13">
        <f t="shared" si="13"/>
        <v>0</v>
      </c>
      <c r="E87" s="6" t="e">
        <f>D87/C87*100</f>
        <v>#DIV/0!</v>
      </c>
      <c r="F87" s="6">
        <f>D87-C87</f>
        <v>0</v>
      </c>
      <c r="G87" s="18"/>
      <c r="H87" s="18"/>
      <c r="I87" s="18"/>
      <c r="J87" s="18"/>
      <c r="K87" s="18"/>
      <c r="L87" s="18"/>
      <c r="M87" s="18"/>
      <c r="N87" s="18"/>
      <c r="O87" s="18"/>
      <c r="P87" s="18"/>
      <c r="Q87" s="18"/>
      <c r="R87" s="18"/>
      <c r="S87" s="18"/>
      <c r="T87" s="18"/>
      <c r="U87" s="18"/>
      <c r="V87" s="18"/>
      <c r="W87" s="18"/>
    </row>
    <row r="88" spans="1:23" ht="103.5" customHeight="1" x14ac:dyDescent="0.2">
      <c r="A88" s="43" t="s">
        <v>95</v>
      </c>
      <c r="B88" s="13">
        <v>5900</v>
      </c>
      <c r="C88" s="13">
        <v>0</v>
      </c>
      <c r="D88" s="13">
        <f t="shared" si="13"/>
        <v>0</v>
      </c>
      <c r="E88" s="6" t="e">
        <f>D88/C88*100</f>
        <v>#DIV/0!</v>
      </c>
      <c r="F88" s="6">
        <f>D88-C88</f>
        <v>0</v>
      </c>
      <c r="G88" s="18"/>
      <c r="H88" s="18"/>
      <c r="I88" s="18"/>
      <c r="J88" s="18"/>
      <c r="K88" s="18"/>
      <c r="L88" s="18"/>
      <c r="M88" s="18"/>
      <c r="N88" s="18"/>
      <c r="O88" s="18"/>
      <c r="P88" s="18"/>
      <c r="Q88" s="18"/>
      <c r="R88" s="18"/>
      <c r="S88" s="18"/>
      <c r="T88" s="18"/>
      <c r="U88" s="18"/>
      <c r="V88" s="18"/>
      <c r="W88" s="18"/>
    </row>
    <row r="89" spans="1:23" ht="103.5" customHeight="1" x14ac:dyDescent="0.2">
      <c r="A89" s="43" t="s">
        <v>96</v>
      </c>
      <c r="B89" s="33">
        <v>0</v>
      </c>
      <c r="C89" s="33">
        <v>0</v>
      </c>
      <c r="D89" s="13">
        <f t="shared" si="13"/>
        <v>0</v>
      </c>
      <c r="E89" s="6" t="e">
        <f t="shared" ref="E89" si="24">D89/C89*100</f>
        <v>#DIV/0!</v>
      </c>
      <c r="F89" s="6">
        <f t="shared" ref="F89" si="25">D89-C89</f>
        <v>0</v>
      </c>
      <c r="G89" s="18"/>
      <c r="H89" s="18"/>
      <c r="I89" s="18"/>
      <c r="J89" s="18"/>
      <c r="K89" s="18"/>
      <c r="L89" s="18"/>
      <c r="M89" s="18"/>
      <c r="N89" s="18"/>
      <c r="O89" s="18"/>
      <c r="P89" s="18"/>
      <c r="Q89" s="18"/>
      <c r="R89" s="18"/>
      <c r="S89" s="18"/>
      <c r="T89" s="18"/>
      <c r="U89" s="18"/>
      <c r="V89" s="18"/>
      <c r="W89" s="18"/>
    </row>
    <row r="90" spans="1:23" ht="103.5" customHeight="1" x14ac:dyDescent="0.2">
      <c r="A90" s="43" t="s">
        <v>97</v>
      </c>
      <c r="B90" s="33">
        <v>0</v>
      </c>
      <c r="C90" s="33">
        <v>0</v>
      </c>
      <c r="D90" s="13">
        <f t="shared" si="13"/>
        <v>0</v>
      </c>
      <c r="E90" s="6" t="e">
        <f t="shared" si="5"/>
        <v>#DIV/0!</v>
      </c>
      <c r="F90" s="6">
        <f t="shared" si="6"/>
        <v>0</v>
      </c>
      <c r="G90" s="18"/>
      <c r="H90" s="18"/>
      <c r="I90" s="18"/>
      <c r="J90" s="18"/>
      <c r="K90" s="18"/>
      <c r="L90" s="18"/>
      <c r="M90" s="18"/>
      <c r="N90" s="18"/>
      <c r="O90" s="18"/>
      <c r="P90" s="18"/>
      <c r="Q90" s="18"/>
      <c r="R90" s="18"/>
      <c r="S90" s="18"/>
      <c r="T90" s="18"/>
      <c r="U90" s="18"/>
      <c r="V90" s="18"/>
      <c r="W90" s="18"/>
    </row>
    <row r="91" spans="1:23" ht="73.5" customHeight="1" x14ac:dyDescent="0.2">
      <c r="A91" s="43" t="s">
        <v>106</v>
      </c>
      <c r="B91" s="33">
        <v>0</v>
      </c>
      <c r="C91" s="33">
        <v>0</v>
      </c>
      <c r="D91" s="13">
        <f t="shared" si="13"/>
        <v>0</v>
      </c>
      <c r="E91" s="6" t="e">
        <f t="shared" si="5"/>
        <v>#DIV/0!</v>
      </c>
      <c r="F91" s="6">
        <f t="shared" si="6"/>
        <v>0</v>
      </c>
      <c r="G91" s="18"/>
      <c r="H91" s="18"/>
      <c r="I91" s="18"/>
      <c r="J91" s="18"/>
      <c r="K91" s="18"/>
      <c r="L91" s="18"/>
      <c r="M91" s="18"/>
      <c r="N91" s="18"/>
      <c r="O91" s="18"/>
      <c r="P91" s="18"/>
      <c r="Q91" s="18"/>
      <c r="R91" s="18"/>
      <c r="S91" s="18"/>
      <c r="T91" s="18"/>
      <c r="U91" s="18"/>
      <c r="V91" s="18"/>
      <c r="W91" s="18"/>
    </row>
    <row r="92" spans="1:23" ht="94.5" customHeight="1" x14ac:dyDescent="0.2">
      <c r="A92" s="42" t="s">
        <v>98</v>
      </c>
      <c r="B92" s="33">
        <v>0</v>
      </c>
      <c r="C92" s="33">
        <v>0</v>
      </c>
      <c r="D92" s="13">
        <f t="shared" si="13"/>
        <v>0</v>
      </c>
      <c r="E92" s="6" t="e">
        <f t="shared" ref="E92:E93" si="26">D92/C92*100</f>
        <v>#DIV/0!</v>
      </c>
      <c r="F92" s="6">
        <f t="shared" ref="F92:F93" si="27">D92-C92</f>
        <v>0</v>
      </c>
      <c r="G92" s="18"/>
      <c r="H92" s="18"/>
      <c r="I92" s="18"/>
      <c r="J92" s="18"/>
      <c r="K92" s="18"/>
      <c r="L92" s="18"/>
      <c r="M92" s="18"/>
      <c r="N92" s="18"/>
      <c r="O92" s="18"/>
      <c r="P92" s="18"/>
      <c r="Q92" s="18"/>
      <c r="R92" s="18"/>
      <c r="S92" s="18"/>
      <c r="T92" s="18"/>
      <c r="U92" s="18"/>
      <c r="V92" s="18"/>
      <c r="W92" s="18"/>
    </row>
    <row r="93" spans="1:23" ht="76.5" customHeight="1" x14ac:dyDescent="0.4">
      <c r="A93" s="43" t="s">
        <v>112</v>
      </c>
      <c r="B93" s="33">
        <v>0</v>
      </c>
      <c r="C93" s="33">
        <v>0</v>
      </c>
      <c r="D93" s="13">
        <f t="shared" si="13"/>
        <v>0</v>
      </c>
      <c r="E93" s="6" t="e">
        <f t="shared" si="26"/>
        <v>#DIV/0!</v>
      </c>
      <c r="F93" s="6">
        <f t="shared" si="27"/>
        <v>0</v>
      </c>
      <c r="G93" s="24"/>
      <c r="H93" s="18"/>
      <c r="I93" s="18"/>
      <c r="J93" s="18"/>
      <c r="K93" s="18"/>
      <c r="L93" s="18"/>
      <c r="M93" s="18"/>
      <c r="N93" s="18"/>
      <c r="O93" s="18"/>
      <c r="P93" s="18"/>
      <c r="Q93" s="18"/>
      <c r="R93" s="18"/>
      <c r="S93" s="18"/>
      <c r="T93" s="18"/>
      <c r="U93" s="18"/>
      <c r="V93" s="18"/>
      <c r="W93" s="18"/>
    </row>
    <row r="94" spans="1:23" ht="129" customHeight="1" x14ac:dyDescent="0.4">
      <c r="A94" s="43" t="s">
        <v>99</v>
      </c>
      <c r="B94" s="33">
        <v>0</v>
      </c>
      <c r="C94" s="33">
        <v>0</v>
      </c>
      <c r="D94" s="13">
        <f t="shared" si="13"/>
        <v>0</v>
      </c>
      <c r="E94" s="6" t="e">
        <f t="shared" ref="E94:E121" si="28">D94/C94*100</f>
        <v>#DIV/0!</v>
      </c>
      <c r="F94" s="6">
        <f t="shared" ref="F94:F121" si="29">D94-C94</f>
        <v>0</v>
      </c>
      <c r="G94" s="24"/>
      <c r="H94" s="18"/>
      <c r="I94" s="18"/>
      <c r="J94" s="18"/>
      <c r="K94" s="18"/>
      <c r="L94" s="18"/>
      <c r="M94" s="18"/>
      <c r="N94" s="18"/>
      <c r="O94" s="18"/>
      <c r="P94" s="18"/>
      <c r="Q94" s="18"/>
      <c r="R94" s="18"/>
      <c r="S94" s="18"/>
      <c r="T94" s="18"/>
      <c r="U94" s="18"/>
      <c r="V94" s="18"/>
      <c r="W94" s="18"/>
    </row>
    <row r="95" spans="1:23" ht="105" customHeight="1" x14ac:dyDescent="0.4">
      <c r="A95" s="43" t="s">
        <v>111</v>
      </c>
      <c r="B95" s="33">
        <v>0</v>
      </c>
      <c r="C95" s="33">
        <v>0</v>
      </c>
      <c r="D95" s="13">
        <f t="shared" si="13"/>
        <v>0</v>
      </c>
      <c r="E95" s="6" t="e">
        <f t="shared" si="28"/>
        <v>#DIV/0!</v>
      </c>
      <c r="F95" s="6">
        <f t="shared" si="29"/>
        <v>0</v>
      </c>
      <c r="G95" s="24"/>
      <c r="H95" s="18"/>
      <c r="I95" s="18"/>
      <c r="J95" s="18"/>
      <c r="K95" s="18"/>
      <c r="L95" s="18"/>
      <c r="M95" s="18"/>
      <c r="N95" s="18"/>
      <c r="O95" s="18"/>
      <c r="P95" s="18"/>
      <c r="Q95" s="18"/>
      <c r="R95" s="18"/>
      <c r="S95" s="18"/>
      <c r="T95" s="18"/>
      <c r="U95" s="18"/>
      <c r="V95" s="18"/>
      <c r="W95" s="18"/>
    </row>
    <row r="96" spans="1:23" ht="84.6" customHeight="1" x14ac:dyDescent="0.4">
      <c r="A96" s="43" t="s">
        <v>100</v>
      </c>
      <c r="B96" s="36">
        <v>0</v>
      </c>
      <c r="C96" s="36">
        <v>0</v>
      </c>
      <c r="D96" s="13">
        <f t="shared" si="13"/>
        <v>0</v>
      </c>
      <c r="E96" s="6" t="e">
        <f t="shared" si="28"/>
        <v>#DIV/0!</v>
      </c>
      <c r="F96" s="6">
        <f t="shared" si="29"/>
        <v>0</v>
      </c>
      <c r="G96" s="24"/>
      <c r="H96" s="18"/>
      <c r="I96" s="18"/>
      <c r="J96" s="18"/>
      <c r="K96" s="18"/>
      <c r="L96" s="18"/>
      <c r="M96" s="18"/>
      <c r="N96" s="18"/>
      <c r="O96" s="18"/>
      <c r="P96" s="18"/>
      <c r="Q96" s="18"/>
      <c r="R96" s="18"/>
      <c r="S96" s="18"/>
      <c r="T96" s="18"/>
      <c r="U96" s="18"/>
      <c r="V96" s="18"/>
      <c r="W96" s="18"/>
    </row>
    <row r="97" spans="1:854" ht="151.5" customHeight="1" x14ac:dyDescent="0.2">
      <c r="A97" s="46" t="s">
        <v>101</v>
      </c>
      <c r="B97" s="36">
        <v>3071.8</v>
      </c>
      <c r="C97" s="36">
        <v>650.70000000000005</v>
      </c>
      <c r="D97" s="13">
        <f t="shared" si="13"/>
        <v>650.70000000000005</v>
      </c>
      <c r="E97" s="6">
        <f t="shared" si="28"/>
        <v>100</v>
      </c>
      <c r="F97" s="6">
        <f t="shared" si="29"/>
        <v>0</v>
      </c>
      <c r="G97" s="18"/>
      <c r="H97" s="18"/>
      <c r="I97" s="18"/>
      <c r="J97" s="18"/>
      <c r="K97" s="18"/>
      <c r="L97" s="18"/>
      <c r="M97" s="18"/>
      <c r="N97" s="18"/>
      <c r="O97" s="18"/>
      <c r="P97" s="18"/>
      <c r="Q97" s="18"/>
      <c r="R97" s="18"/>
      <c r="S97" s="18"/>
      <c r="T97" s="18"/>
      <c r="U97" s="18"/>
      <c r="V97" s="18"/>
      <c r="W97" s="18"/>
    </row>
    <row r="98" spans="1:854" ht="104.25" customHeight="1" x14ac:dyDescent="0.2">
      <c r="A98" s="46" t="s">
        <v>102</v>
      </c>
      <c r="B98" s="36">
        <v>0</v>
      </c>
      <c r="C98" s="36">
        <v>0</v>
      </c>
      <c r="D98" s="13">
        <f t="shared" si="13"/>
        <v>0</v>
      </c>
      <c r="E98" s="6" t="e">
        <f t="shared" si="28"/>
        <v>#DIV/0!</v>
      </c>
      <c r="F98" s="6">
        <f t="shared" si="29"/>
        <v>0</v>
      </c>
      <c r="G98" s="18"/>
      <c r="H98" s="18"/>
      <c r="I98" s="18"/>
      <c r="J98" s="18"/>
      <c r="K98" s="18"/>
      <c r="L98" s="18"/>
      <c r="M98" s="18"/>
      <c r="N98" s="18"/>
      <c r="O98" s="18"/>
      <c r="P98" s="18"/>
      <c r="Q98" s="18"/>
      <c r="R98" s="18"/>
      <c r="S98" s="18"/>
      <c r="T98" s="18"/>
      <c r="U98" s="18"/>
      <c r="V98" s="18"/>
      <c r="W98" s="18"/>
    </row>
    <row r="99" spans="1:854" ht="52.15" customHeight="1" x14ac:dyDescent="0.2">
      <c r="A99" s="43" t="s">
        <v>103</v>
      </c>
      <c r="B99" s="13">
        <v>876.5</v>
      </c>
      <c r="C99" s="36">
        <v>500.9</v>
      </c>
      <c r="D99" s="13">
        <f t="shared" si="13"/>
        <v>500.9</v>
      </c>
      <c r="E99" s="6">
        <f t="shared" si="28"/>
        <v>100</v>
      </c>
      <c r="F99" s="6">
        <f t="shared" si="29"/>
        <v>0</v>
      </c>
      <c r="G99" s="18"/>
      <c r="H99" s="18"/>
      <c r="I99" s="18"/>
      <c r="J99" s="18"/>
      <c r="K99" s="18"/>
      <c r="L99" s="18"/>
      <c r="M99" s="18"/>
      <c r="N99" s="18"/>
      <c r="O99" s="18"/>
      <c r="P99" s="18"/>
      <c r="Q99" s="18"/>
      <c r="R99" s="18"/>
      <c r="S99" s="18"/>
      <c r="T99" s="18"/>
      <c r="U99" s="18"/>
      <c r="V99" s="18"/>
      <c r="W99" s="18"/>
    </row>
    <row r="100" spans="1:854" ht="65.25" customHeight="1" x14ac:dyDescent="0.2">
      <c r="A100" s="43" t="s">
        <v>104</v>
      </c>
      <c r="B100" s="13">
        <v>90</v>
      </c>
      <c r="C100" s="36">
        <v>0</v>
      </c>
      <c r="D100" s="13">
        <f t="shared" si="13"/>
        <v>0</v>
      </c>
      <c r="E100" s="6" t="e">
        <f t="shared" si="28"/>
        <v>#DIV/0!</v>
      </c>
      <c r="F100" s="6">
        <f t="shared" si="29"/>
        <v>0</v>
      </c>
      <c r="G100" s="18"/>
      <c r="H100" s="18"/>
      <c r="I100" s="18"/>
      <c r="J100" s="18"/>
      <c r="K100" s="18"/>
      <c r="L100" s="18"/>
      <c r="M100" s="18"/>
      <c r="N100" s="18"/>
      <c r="O100" s="18"/>
      <c r="P100" s="18"/>
      <c r="Q100" s="18"/>
      <c r="R100" s="18"/>
      <c r="S100" s="18"/>
      <c r="T100" s="18"/>
      <c r="U100" s="18"/>
      <c r="V100" s="18"/>
      <c r="W100" s="18"/>
    </row>
    <row r="101" spans="1:854" ht="108" customHeight="1" x14ac:dyDescent="0.2">
      <c r="A101" s="42" t="s">
        <v>123</v>
      </c>
      <c r="B101" s="13">
        <v>607.20000000000005</v>
      </c>
      <c r="C101" s="36">
        <v>0</v>
      </c>
      <c r="D101" s="13">
        <f t="shared" si="13"/>
        <v>0</v>
      </c>
      <c r="E101" s="6" t="e">
        <f>D101/C101*100</f>
        <v>#DIV/0!</v>
      </c>
      <c r="F101" s="6">
        <f>D101-C101</f>
        <v>0</v>
      </c>
      <c r="G101" s="18"/>
      <c r="H101" s="18"/>
      <c r="I101" s="18"/>
      <c r="J101" s="18"/>
      <c r="K101" s="18"/>
      <c r="L101" s="18"/>
      <c r="M101" s="18"/>
      <c r="N101" s="18"/>
      <c r="O101" s="18"/>
      <c r="P101" s="18"/>
      <c r="Q101" s="18"/>
      <c r="R101" s="18"/>
      <c r="S101" s="18"/>
      <c r="T101" s="18"/>
      <c r="U101" s="18"/>
      <c r="V101" s="18"/>
      <c r="W101" s="18"/>
    </row>
    <row r="102" spans="1:854" ht="84" customHeight="1" x14ac:dyDescent="0.2">
      <c r="A102" s="42" t="s">
        <v>122</v>
      </c>
      <c r="B102" s="13">
        <v>3309.1</v>
      </c>
      <c r="C102" s="36">
        <v>0</v>
      </c>
      <c r="D102" s="13">
        <f t="shared" ref="D102" si="30">C102</f>
        <v>0</v>
      </c>
      <c r="E102" s="6" t="e">
        <f t="shared" si="28"/>
        <v>#DIV/0!</v>
      </c>
      <c r="F102" s="6">
        <f t="shared" si="29"/>
        <v>0</v>
      </c>
      <c r="G102" s="18"/>
      <c r="H102" s="18"/>
      <c r="I102" s="18"/>
      <c r="J102" s="18"/>
      <c r="K102" s="18"/>
      <c r="L102" s="18"/>
      <c r="M102" s="18"/>
      <c r="N102" s="18"/>
      <c r="O102" s="18"/>
      <c r="P102" s="18"/>
      <c r="Q102" s="18"/>
      <c r="R102" s="18"/>
      <c r="S102" s="18"/>
      <c r="T102" s="18"/>
      <c r="U102" s="18"/>
      <c r="V102" s="18"/>
      <c r="W102" s="18"/>
    </row>
    <row r="103" spans="1:854" ht="51" x14ac:dyDescent="0.2">
      <c r="A103" s="25" t="s">
        <v>21</v>
      </c>
      <c r="B103" s="10">
        <f>SUM(B29:B102)</f>
        <v>1347547</v>
      </c>
      <c r="C103" s="10">
        <f t="shared" ref="C103:D103" si="31">SUM(C29:C102)</f>
        <v>250387.5</v>
      </c>
      <c r="D103" s="10">
        <f t="shared" si="31"/>
        <v>250387.5</v>
      </c>
      <c r="E103" s="6">
        <f t="shared" si="28"/>
        <v>100</v>
      </c>
      <c r="F103" s="6">
        <f t="shared" si="29"/>
        <v>0</v>
      </c>
      <c r="G103" s="18"/>
      <c r="H103" s="18"/>
      <c r="I103" s="18"/>
      <c r="J103" s="18"/>
      <c r="K103" s="18"/>
      <c r="L103" s="18"/>
      <c r="M103" s="18"/>
      <c r="N103" s="18"/>
      <c r="O103" s="18"/>
      <c r="P103" s="18"/>
      <c r="Q103" s="18"/>
      <c r="R103" s="18"/>
      <c r="S103" s="18"/>
      <c r="T103" s="18"/>
      <c r="U103" s="18"/>
      <c r="V103" s="18"/>
      <c r="W103" s="18"/>
    </row>
    <row r="104" spans="1:854" ht="25.5" x14ac:dyDescent="0.2">
      <c r="A104" s="19" t="s">
        <v>22</v>
      </c>
      <c r="B104" s="8"/>
      <c r="C104" s="15"/>
      <c r="D104" s="8"/>
      <c r="E104" s="6" t="e">
        <f t="shared" si="28"/>
        <v>#DIV/0!</v>
      </c>
      <c r="F104" s="6">
        <f t="shared" si="29"/>
        <v>0</v>
      </c>
      <c r="G104" s="18"/>
      <c r="H104" s="18"/>
      <c r="I104" s="18"/>
      <c r="J104" s="18"/>
      <c r="K104" s="18"/>
      <c r="L104" s="18"/>
      <c r="M104" s="18"/>
      <c r="N104" s="18"/>
      <c r="O104" s="18"/>
      <c r="P104" s="18"/>
      <c r="Q104" s="18"/>
      <c r="R104" s="18"/>
      <c r="S104" s="18"/>
      <c r="T104" s="18"/>
      <c r="U104" s="18"/>
      <c r="V104" s="18"/>
      <c r="W104" s="18"/>
    </row>
    <row r="105" spans="1:854" ht="26.25" x14ac:dyDescent="0.2">
      <c r="A105" s="20" t="s">
        <v>20</v>
      </c>
      <c r="B105" s="8"/>
      <c r="C105" s="15">
        <v>-493.8</v>
      </c>
      <c r="D105" s="15">
        <f>C105</f>
        <v>-493.8</v>
      </c>
      <c r="E105" s="6">
        <f t="shared" si="28"/>
        <v>100</v>
      </c>
      <c r="F105" s="6">
        <f t="shared" si="29"/>
        <v>0</v>
      </c>
      <c r="G105" s="18"/>
      <c r="H105" s="18"/>
      <c r="I105" s="18"/>
      <c r="J105" s="18"/>
      <c r="K105" s="18"/>
      <c r="L105" s="18"/>
      <c r="M105" s="18"/>
      <c r="N105" s="18"/>
      <c r="O105" s="18"/>
      <c r="P105" s="18"/>
      <c r="Q105" s="18"/>
      <c r="R105" s="18"/>
      <c r="S105" s="18"/>
      <c r="T105" s="18"/>
      <c r="U105" s="18"/>
      <c r="V105" s="18"/>
      <c r="W105" s="18"/>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c r="EO105" s="31"/>
      <c r="EP105" s="31"/>
      <c r="EQ105" s="31"/>
      <c r="ER105" s="31"/>
      <c r="ES105" s="31"/>
      <c r="ET105" s="31"/>
      <c r="EU105" s="31"/>
      <c r="EV105" s="31"/>
      <c r="EW105" s="31"/>
      <c r="EX105" s="31"/>
      <c r="EY105" s="31"/>
      <c r="EZ105" s="31"/>
      <c r="FA105" s="31"/>
      <c r="FB105" s="31"/>
      <c r="FC105" s="31"/>
      <c r="FD105" s="31"/>
      <c r="FE105" s="31"/>
      <c r="FF105" s="31"/>
      <c r="FG105" s="31"/>
      <c r="FH105" s="31"/>
      <c r="FI105" s="31"/>
      <c r="FJ105" s="31"/>
      <c r="FK105" s="31"/>
      <c r="FL105" s="31"/>
      <c r="FM105" s="31"/>
      <c r="FN105" s="31"/>
      <c r="FO105" s="31"/>
      <c r="FP105" s="31"/>
      <c r="FQ105" s="31"/>
      <c r="FR105" s="31"/>
      <c r="FS105" s="31"/>
      <c r="FT105" s="31"/>
      <c r="FU105" s="31"/>
      <c r="FV105" s="31"/>
      <c r="FW105" s="31"/>
      <c r="FX105" s="31"/>
      <c r="FY105" s="31"/>
      <c r="FZ105" s="31"/>
      <c r="GA105" s="31"/>
      <c r="GB105" s="31"/>
      <c r="GC105" s="31"/>
      <c r="GD105" s="31"/>
      <c r="GE105" s="31"/>
      <c r="GF105" s="31"/>
      <c r="GG105" s="31"/>
      <c r="GH105" s="31"/>
      <c r="GI105" s="31"/>
      <c r="GJ105" s="31"/>
      <c r="GK105" s="31"/>
      <c r="GL105" s="31"/>
      <c r="GM105" s="31"/>
      <c r="GN105" s="31"/>
      <c r="GO105" s="31"/>
      <c r="GP105" s="31"/>
      <c r="GQ105" s="31"/>
      <c r="GR105" s="31"/>
      <c r="GS105" s="31"/>
      <c r="GT105" s="31"/>
      <c r="GU105" s="31"/>
      <c r="GV105" s="31"/>
      <c r="GW105" s="31"/>
      <c r="GX105" s="31"/>
      <c r="GY105" s="31"/>
      <c r="GZ105" s="31"/>
      <c r="HA105" s="31"/>
      <c r="HB105" s="31"/>
      <c r="HC105" s="31"/>
      <c r="HD105" s="31"/>
      <c r="HE105" s="31"/>
      <c r="HF105" s="31"/>
      <c r="HG105" s="31"/>
      <c r="HH105" s="31"/>
      <c r="HI105" s="31"/>
      <c r="HJ105" s="31"/>
      <c r="HK105" s="31"/>
      <c r="HL105" s="31"/>
      <c r="HM105" s="31"/>
      <c r="HN105" s="31"/>
      <c r="HO105" s="31"/>
      <c r="HP105" s="31"/>
      <c r="HQ105" s="31"/>
      <c r="HR105" s="31"/>
      <c r="HS105" s="31"/>
      <c r="HT105" s="31"/>
      <c r="HU105" s="31"/>
      <c r="HV105" s="31"/>
      <c r="HW105" s="31"/>
      <c r="HX105" s="31"/>
      <c r="HY105" s="31"/>
      <c r="HZ105" s="31"/>
      <c r="IA105" s="31"/>
      <c r="IB105" s="31"/>
      <c r="IC105" s="31"/>
      <c r="ID105" s="31"/>
      <c r="IE105" s="31"/>
      <c r="IF105" s="31"/>
      <c r="IG105" s="31"/>
      <c r="IH105" s="31"/>
      <c r="II105" s="31"/>
      <c r="IJ105" s="31"/>
      <c r="IK105" s="31"/>
      <c r="IL105" s="31"/>
      <c r="IM105" s="31"/>
      <c r="IN105" s="31"/>
      <c r="IO105" s="31"/>
      <c r="IP105" s="31"/>
      <c r="IQ105" s="31"/>
      <c r="IR105" s="31"/>
      <c r="IS105" s="31"/>
      <c r="IT105" s="31"/>
      <c r="IU105" s="31"/>
      <c r="IV105" s="31"/>
      <c r="IW105" s="31"/>
      <c r="IX105" s="31"/>
      <c r="IY105" s="31"/>
      <c r="IZ105" s="31"/>
      <c r="JA105" s="31"/>
      <c r="JB105" s="31"/>
      <c r="JC105" s="31"/>
      <c r="JD105" s="31"/>
      <c r="JE105" s="31"/>
      <c r="JF105" s="31"/>
      <c r="JG105" s="31"/>
      <c r="JH105" s="31"/>
      <c r="JI105" s="31"/>
      <c r="JJ105" s="31"/>
      <c r="JK105" s="31"/>
      <c r="JL105" s="31"/>
      <c r="JM105" s="31"/>
      <c r="JN105" s="31"/>
      <c r="JO105" s="31"/>
      <c r="JP105" s="31"/>
      <c r="JQ105" s="31"/>
      <c r="JR105" s="31"/>
      <c r="JS105" s="31"/>
      <c r="JT105" s="31"/>
      <c r="JU105" s="31"/>
      <c r="JV105" s="31"/>
      <c r="JW105" s="31"/>
      <c r="JX105" s="31"/>
      <c r="JY105" s="31"/>
      <c r="JZ105" s="31"/>
      <c r="KA105" s="31"/>
      <c r="KB105" s="31"/>
      <c r="KC105" s="31"/>
      <c r="KD105" s="31"/>
      <c r="KE105" s="31"/>
      <c r="KF105" s="31"/>
      <c r="KG105" s="31"/>
      <c r="KH105" s="31"/>
      <c r="KI105" s="31"/>
      <c r="KJ105" s="31"/>
      <c r="KK105" s="31"/>
      <c r="KL105" s="31"/>
      <c r="KM105" s="31"/>
      <c r="KN105" s="31"/>
      <c r="KO105" s="31"/>
      <c r="KP105" s="31"/>
      <c r="KQ105" s="31"/>
      <c r="KR105" s="31"/>
      <c r="KS105" s="31"/>
      <c r="KT105" s="31"/>
      <c r="KU105" s="31"/>
      <c r="KV105" s="31"/>
      <c r="KW105" s="31"/>
      <c r="KX105" s="31"/>
      <c r="KY105" s="31"/>
      <c r="KZ105" s="31"/>
      <c r="LA105" s="31"/>
      <c r="LB105" s="31"/>
      <c r="LC105" s="31"/>
      <c r="LD105" s="31"/>
      <c r="LE105" s="31"/>
      <c r="LF105" s="31"/>
      <c r="LG105" s="31"/>
      <c r="LH105" s="31"/>
      <c r="LI105" s="31"/>
      <c r="LJ105" s="31"/>
      <c r="LK105" s="31"/>
      <c r="LL105" s="31"/>
      <c r="LM105" s="31"/>
      <c r="LN105" s="31"/>
      <c r="LO105" s="31"/>
      <c r="LP105" s="31"/>
      <c r="LQ105" s="31"/>
      <c r="LR105" s="31"/>
      <c r="LS105" s="31"/>
      <c r="LT105" s="31"/>
      <c r="LU105" s="31"/>
      <c r="LV105" s="31"/>
      <c r="LW105" s="31"/>
      <c r="LX105" s="31"/>
      <c r="LY105" s="31"/>
      <c r="LZ105" s="31"/>
      <c r="MA105" s="31"/>
      <c r="MB105" s="31"/>
      <c r="MC105" s="31"/>
      <c r="MD105" s="31"/>
      <c r="ME105" s="31"/>
      <c r="MF105" s="31"/>
      <c r="MG105" s="31"/>
      <c r="MH105" s="31"/>
      <c r="MI105" s="31"/>
      <c r="MJ105" s="31"/>
      <c r="MK105" s="31"/>
      <c r="ML105" s="31"/>
      <c r="MM105" s="31"/>
      <c r="MN105" s="31"/>
      <c r="MO105" s="31"/>
      <c r="MP105" s="31"/>
      <c r="MQ105" s="31"/>
      <c r="MR105" s="31"/>
      <c r="MS105" s="31"/>
      <c r="MT105" s="31"/>
      <c r="MU105" s="31"/>
      <c r="MV105" s="31"/>
      <c r="MW105" s="31"/>
      <c r="MX105" s="31"/>
      <c r="MY105" s="31"/>
      <c r="MZ105" s="31"/>
      <c r="NA105" s="31"/>
      <c r="NB105" s="31"/>
      <c r="NC105" s="31"/>
      <c r="ND105" s="31"/>
      <c r="NE105" s="31"/>
      <c r="NF105" s="31"/>
      <c r="NG105" s="31"/>
      <c r="NH105" s="31"/>
      <c r="NI105" s="31"/>
      <c r="NJ105" s="31"/>
      <c r="NK105" s="31"/>
      <c r="NL105" s="31"/>
      <c r="NM105" s="31"/>
      <c r="NN105" s="31"/>
      <c r="NO105" s="31"/>
      <c r="NP105" s="31"/>
      <c r="NQ105" s="31"/>
      <c r="NR105" s="31"/>
      <c r="NS105" s="31"/>
      <c r="NT105" s="31"/>
      <c r="NU105" s="31"/>
      <c r="NV105" s="31"/>
      <c r="NW105" s="31"/>
      <c r="NX105" s="31"/>
      <c r="NY105" s="31"/>
      <c r="NZ105" s="31"/>
      <c r="OA105" s="31"/>
      <c r="OB105" s="31"/>
      <c r="OC105" s="31"/>
      <c r="OD105" s="31"/>
      <c r="OE105" s="31"/>
      <c r="OF105" s="31"/>
      <c r="OG105" s="31"/>
      <c r="OH105" s="31"/>
      <c r="OI105" s="31"/>
      <c r="OJ105" s="31"/>
      <c r="OK105" s="31"/>
      <c r="OL105" s="31"/>
      <c r="OM105" s="31"/>
      <c r="ON105" s="31"/>
      <c r="OO105" s="31"/>
      <c r="OP105" s="31"/>
      <c r="OQ105" s="31"/>
      <c r="OR105" s="31"/>
      <c r="OS105" s="31"/>
      <c r="OT105" s="31"/>
      <c r="OU105" s="31"/>
      <c r="OV105" s="31"/>
      <c r="OW105" s="31"/>
      <c r="OX105" s="31"/>
      <c r="OY105" s="31"/>
      <c r="OZ105" s="31"/>
      <c r="PA105" s="31"/>
      <c r="PB105" s="31"/>
      <c r="PC105" s="31"/>
      <c r="PD105" s="31"/>
      <c r="PE105" s="31"/>
      <c r="PF105" s="31"/>
      <c r="PG105" s="31"/>
      <c r="PH105" s="31"/>
      <c r="PI105" s="31"/>
      <c r="PJ105" s="31"/>
      <c r="PK105" s="31"/>
      <c r="PL105" s="31"/>
      <c r="PM105" s="31"/>
      <c r="PN105" s="31"/>
      <c r="PO105" s="31"/>
      <c r="PP105" s="31"/>
      <c r="PQ105" s="31"/>
      <c r="PR105" s="31"/>
      <c r="PS105" s="31"/>
      <c r="PT105" s="31"/>
      <c r="PU105" s="31"/>
      <c r="PV105" s="31"/>
      <c r="PW105" s="31"/>
      <c r="PX105" s="31"/>
      <c r="PY105" s="31"/>
      <c r="PZ105" s="31"/>
      <c r="QA105" s="31"/>
      <c r="QB105" s="31"/>
      <c r="QC105" s="31"/>
      <c r="QD105" s="31"/>
      <c r="QE105" s="31"/>
      <c r="QF105" s="31"/>
      <c r="QG105" s="31"/>
      <c r="QH105" s="31"/>
      <c r="QI105" s="31"/>
      <c r="QJ105" s="31"/>
      <c r="QK105" s="31"/>
      <c r="QL105" s="31"/>
      <c r="QM105" s="31"/>
      <c r="QN105" s="31"/>
      <c r="QO105" s="31"/>
      <c r="QP105" s="31"/>
      <c r="QQ105" s="31"/>
      <c r="QR105" s="31"/>
      <c r="QS105" s="31"/>
      <c r="QT105" s="31"/>
      <c r="QU105" s="31"/>
      <c r="QV105" s="31"/>
      <c r="QW105" s="31"/>
      <c r="QX105" s="31"/>
      <c r="QY105" s="31"/>
      <c r="QZ105" s="31"/>
      <c r="RA105" s="31"/>
      <c r="RB105" s="31"/>
      <c r="RC105" s="31"/>
      <c r="RD105" s="31"/>
      <c r="RE105" s="31"/>
      <c r="RF105" s="31"/>
      <c r="RG105" s="31"/>
      <c r="RH105" s="31"/>
      <c r="RI105" s="31"/>
      <c r="RJ105" s="31"/>
      <c r="RK105" s="31"/>
      <c r="RL105" s="31"/>
      <c r="RM105" s="31"/>
      <c r="RN105" s="31"/>
      <c r="RO105" s="31"/>
      <c r="RP105" s="31"/>
      <c r="RQ105" s="31"/>
      <c r="RR105" s="31"/>
      <c r="RS105" s="31"/>
      <c r="RT105" s="31"/>
      <c r="RU105" s="31"/>
      <c r="RV105" s="31"/>
      <c r="RW105" s="31"/>
      <c r="RX105" s="31"/>
      <c r="RY105" s="31"/>
      <c r="RZ105" s="31"/>
      <c r="SA105" s="31"/>
      <c r="SB105" s="31"/>
      <c r="SC105" s="31"/>
      <c r="SD105" s="31"/>
      <c r="SE105" s="31"/>
      <c r="SF105" s="31"/>
      <c r="SG105" s="31"/>
      <c r="SH105" s="31"/>
      <c r="SI105" s="31"/>
      <c r="SJ105" s="31"/>
      <c r="SK105" s="31"/>
      <c r="SL105" s="31"/>
      <c r="SM105" s="31"/>
      <c r="SN105" s="31"/>
      <c r="SO105" s="31"/>
      <c r="SP105" s="31"/>
      <c r="SQ105" s="31"/>
      <c r="SR105" s="31"/>
      <c r="SS105" s="31"/>
      <c r="ST105" s="31"/>
      <c r="SU105" s="31"/>
      <c r="SV105" s="31"/>
      <c r="SW105" s="31"/>
      <c r="SX105" s="31"/>
      <c r="SY105" s="31"/>
      <c r="SZ105" s="31"/>
      <c r="TA105" s="31"/>
      <c r="TB105" s="31"/>
      <c r="TC105" s="31"/>
      <c r="TD105" s="31"/>
      <c r="TE105" s="31"/>
      <c r="TF105" s="31"/>
      <c r="TG105" s="31"/>
      <c r="TH105" s="31"/>
      <c r="TI105" s="31"/>
      <c r="TJ105" s="31"/>
      <c r="TK105" s="31"/>
      <c r="TL105" s="31"/>
      <c r="TM105" s="31"/>
      <c r="TN105" s="31"/>
      <c r="TO105" s="31"/>
      <c r="TP105" s="31"/>
      <c r="TQ105" s="31"/>
      <c r="TR105" s="31"/>
      <c r="TS105" s="31"/>
      <c r="TT105" s="31"/>
      <c r="TU105" s="31"/>
      <c r="TV105" s="31"/>
      <c r="TW105" s="31"/>
      <c r="TX105" s="31"/>
      <c r="TY105" s="31"/>
      <c r="TZ105" s="31"/>
      <c r="UA105" s="31"/>
      <c r="UB105" s="31"/>
      <c r="UC105" s="31"/>
      <c r="UD105" s="31"/>
      <c r="UE105" s="31"/>
      <c r="UF105" s="31"/>
      <c r="UG105" s="31"/>
      <c r="UH105" s="31"/>
      <c r="UI105" s="31"/>
      <c r="UJ105" s="31"/>
      <c r="UK105" s="31"/>
      <c r="UL105" s="31"/>
      <c r="UM105" s="31"/>
      <c r="UN105" s="31"/>
      <c r="UO105" s="31"/>
      <c r="UP105" s="31"/>
      <c r="UQ105" s="31"/>
      <c r="UR105" s="31"/>
      <c r="US105" s="31"/>
      <c r="UT105" s="31"/>
      <c r="UU105" s="31"/>
      <c r="UV105" s="31"/>
      <c r="UW105" s="31"/>
      <c r="UX105" s="31"/>
      <c r="UY105" s="31"/>
      <c r="UZ105" s="31"/>
      <c r="VA105" s="31"/>
      <c r="VB105" s="31"/>
      <c r="VC105" s="31"/>
      <c r="VD105" s="31"/>
      <c r="VE105" s="31"/>
      <c r="VF105" s="31"/>
      <c r="VG105" s="31"/>
      <c r="VH105" s="31"/>
      <c r="VI105" s="31"/>
      <c r="VJ105" s="31"/>
      <c r="VK105" s="31"/>
      <c r="VL105" s="31"/>
      <c r="VM105" s="31"/>
      <c r="VN105" s="31"/>
      <c r="VO105" s="31"/>
      <c r="VP105" s="31"/>
      <c r="VQ105" s="31"/>
      <c r="VR105" s="31"/>
      <c r="VS105" s="31"/>
      <c r="VT105" s="31"/>
      <c r="VU105" s="31"/>
      <c r="VV105" s="31"/>
      <c r="VW105" s="31"/>
      <c r="VX105" s="31"/>
      <c r="VY105" s="31"/>
      <c r="VZ105" s="31"/>
      <c r="WA105" s="31"/>
      <c r="WB105" s="31"/>
      <c r="WC105" s="31"/>
      <c r="WD105" s="31"/>
      <c r="WE105" s="31"/>
      <c r="WF105" s="31"/>
      <c r="WG105" s="31"/>
      <c r="WH105" s="31"/>
      <c r="WI105" s="31"/>
      <c r="WJ105" s="31"/>
      <c r="WK105" s="31"/>
      <c r="WL105" s="31"/>
      <c r="WM105" s="31"/>
      <c r="WN105" s="31"/>
      <c r="WO105" s="31"/>
      <c r="WP105" s="31"/>
      <c r="WQ105" s="31"/>
      <c r="WR105" s="31"/>
      <c r="WS105" s="31"/>
      <c r="WT105" s="31"/>
      <c r="WU105" s="31"/>
      <c r="WV105" s="31"/>
      <c r="WW105" s="31"/>
      <c r="WX105" s="31"/>
      <c r="WY105" s="31"/>
      <c r="WZ105" s="31"/>
      <c r="XA105" s="31"/>
      <c r="XB105" s="31"/>
      <c r="XC105" s="31"/>
      <c r="XD105" s="31"/>
      <c r="XE105" s="31"/>
      <c r="XF105" s="31"/>
      <c r="XG105" s="31"/>
      <c r="XH105" s="31"/>
      <c r="XI105" s="31"/>
      <c r="XJ105" s="31"/>
      <c r="XK105" s="31"/>
      <c r="XL105" s="31"/>
      <c r="XM105" s="31"/>
      <c r="XN105" s="31"/>
      <c r="XO105" s="31"/>
      <c r="XP105" s="31"/>
      <c r="XQ105" s="31"/>
      <c r="XR105" s="31"/>
      <c r="XS105" s="31"/>
      <c r="XT105" s="31"/>
      <c r="XU105" s="31"/>
      <c r="XV105" s="31"/>
      <c r="XW105" s="31"/>
      <c r="XX105" s="31"/>
      <c r="XY105" s="31"/>
      <c r="XZ105" s="31"/>
      <c r="YA105" s="31"/>
      <c r="YB105" s="31"/>
      <c r="YC105" s="31"/>
      <c r="YD105" s="31"/>
      <c r="YE105" s="31"/>
      <c r="YF105" s="31"/>
      <c r="YG105" s="31"/>
      <c r="YH105" s="31"/>
      <c r="YI105" s="31"/>
      <c r="YJ105" s="31"/>
      <c r="YK105" s="31"/>
      <c r="YL105" s="31"/>
      <c r="YM105" s="31"/>
      <c r="YN105" s="31"/>
      <c r="YO105" s="31"/>
      <c r="YP105" s="31"/>
      <c r="YQ105" s="31"/>
      <c r="YR105" s="31"/>
      <c r="YS105" s="31"/>
      <c r="YT105" s="31"/>
      <c r="YU105" s="31"/>
      <c r="YV105" s="31"/>
      <c r="YW105" s="31"/>
      <c r="YX105" s="31"/>
      <c r="YY105" s="31"/>
      <c r="YZ105" s="31"/>
      <c r="ZA105" s="31"/>
      <c r="ZB105" s="31"/>
      <c r="ZC105" s="31"/>
      <c r="ZD105" s="31"/>
      <c r="ZE105" s="31"/>
      <c r="ZF105" s="31"/>
      <c r="ZG105" s="31"/>
      <c r="ZH105" s="31"/>
      <c r="ZI105" s="31"/>
      <c r="ZJ105" s="31"/>
      <c r="ZK105" s="31"/>
      <c r="ZL105" s="31"/>
      <c r="ZM105" s="31"/>
      <c r="ZN105" s="31"/>
      <c r="ZO105" s="31"/>
      <c r="ZP105" s="31"/>
      <c r="ZQ105" s="31"/>
      <c r="ZR105" s="31"/>
      <c r="ZS105" s="31"/>
      <c r="ZT105" s="31"/>
      <c r="ZU105" s="31"/>
      <c r="ZV105" s="31"/>
      <c r="ZW105" s="31"/>
      <c r="ZX105" s="31"/>
      <c r="ZY105" s="31"/>
      <c r="ZZ105" s="31"/>
      <c r="AAA105" s="31"/>
      <c r="AAB105" s="31"/>
      <c r="AAC105" s="31"/>
      <c r="AAD105" s="31"/>
      <c r="AAE105" s="31"/>
      <c r="AAF105" s="31"/>
      <c r="AAG105" s="31"/>
      <c r="AAH105" s="31"/>
      <c r="AAI105" s="31"/>
      <c r="AAJ105" s="31"/>
      <c r="AAK105" s="31"/>
      <c r="AAL105" s="31"/>
      <c r="AAM105" s="31"/>
      <c r="AAN105" s="31"/>
      <c r="AAO105" s="31"/>
      <c r="AAP105" s="31"/>
      <c r="AAQ105" s="31"/>
      <c r="AAR105" s="31"/>
      <c r="AAS105" s="31"/>
      <c r="AAT105" s="31"/>
      <c r="AAU105" s="31"/>
      <c r="AAV105" s="31"/>
      <c r="AAW105" s="31"/>
      <c r="AAX105" s="31"/>
      <c r="AAY105" s="31"/>
      <c r="AAZ105" s="31"/>
      <c r="ABA105" s="31"/>
      <c r="ABB105" s="31"/>
      <c r="ABC105" s="31"/>
      <c r="ABD105" s="31"/>
      <c r="ABE105" s="31"/>
      <c r="ABF105" s="31"/>
      <c r="ABG105" s="31"/>
      <c r="ABH105" s="31"/>
      <c r="ABI105" s="31"/>
      <c r="ABJ105" s="31"/>
      <c r="ABK105" s="31"/>
      <c r="ABL105" s="31"/>
      <c r="ABM105" s="31"/>
      <c r="ABN105" s="31"/>
      <c r="ABO105" s="31"/>
      <c r="ABP105" s="31"/>
      <c r="ABQ105" s="31"/>
      <c r="ABR105" s="31"/>
      <c r="ABS105" s="31"/>
      <c r="ABT105" s="31"/>
      <c r="ABU105" s="31"/>
      <c r="ABV105" s="31"/>
      <c r="ABW105" s="31"/>
      <c r="ABX105" s="31"/>
      <c r="ABY105" s="31"/>
      <c r="ABZ105" s="31"/>
      <c r="ACA105" s="31"/>
      <c r="ACB105" s="31"/>
      <c r="ACC105" s="31"/>
      <c r="ACD105" s="31"/>
      <c r="ACE105" s="31"/>
      <c r="ACF105" s="31"/>
      <c r="ACG105" s="31"/>
      <c r="ACH105" s="31"/>
      <c r="ACI105" s="31"/>
      <c r="ACJ105" s="31"/>
      <c r="ACK105" s="31"/>
      <c r="ACL105" s="31"/>
      <c r="ACM105" s="31"/>
      <c r="ACN105" s="31"/>
      <c r="ACO105" s="31"/>
      <c r="ACP105" s="31"/>
      <c r="ACQ105" s="31"/>
      <c r="ACR105" s="31"/>
      <c r="ACS105" s="31"/>
      <c r="ACT105" s="31"/>
      <c r="ACU105" s="31"/>
      <c r="ACV105" s="31"/>
      <c r="ACW105" s="31"/>
      <c r="ACX105" s="31"/>
      <c r="ACY105" s="31"/>
      <c r="ACZ105" s="31"/>
      <c r="ADA105" s="31"/>
      <c r="ADB105" s="31"/>
      <c r="ADC105" s="31"/>
      <c r="ADD105" s="31"/>
      <c r="ADE105" s="31"/>
      <c r="ADF105" s="31"/>
      <c r="ADG105" s="31"/>
      <c r="ADH105" s="31"/>
      <c r="ADI105" s="31"/>
      <c r="ADJ105" s="31"/>
      <c r="ADK105" s="31"/>
      <c r="ADL105" s="31"/>
      <c r="ADM105" s="31"/>
      <c r="ADN105" s="31"/>
      <c r="ADO105" s="31"/>
      <c r="ADP105" s="31"/>
      <c r="ADQ105" s="31"/>
      <c r="ADR105" s="31"/>
      <c r="ADS105" s="31"/>
      <c r="ADT105" s="31"/>
      <c r="ADU105" s="31"/>
      <c r="ADV105" s="31"/>
      <c r="ADW105" s="31"/>
      <c r="ADX105" s="31"/>
      <c r="ADY105" s="31"/>
      <c r="ADZ105" s="31"/>
      <c r="AEA105" s="31"/>
      <c r="AEB105" s="31"/>
      <c r="AEC105" s="31"/>
      <c r="AED105" s="31"/>
      <c r="AEE105" s="31"/>
      <c r="AEF105" s="31"/>
      <c r="AEG105" s="31"/>
      <c r="AEH105" s="31"/>
      <c r="AEI105" s="31"/>
      <c r="AEJ105" s="31"/>
      <c r="AEK105" s="31"/>
      <c r="AEL105" s="31"/>
      <c r="AEM105" s="31"/>
      <c r="AEN105" s="31"/>
      <c r="AEO105" s="31"/>
      <c r="AEP105" s="31"/>
      <c r="AEQ105" s="31"/>
      <c r="AER105" s="31"/>
      <c r="AES105" s="31"/>
      <c r="AET105" s="31"/>
      <c r="AEU105" s="31"/>
      <c r="AEV105" s="31"/>
      <c r="AEW105" s="31"/>
      <c r="AEX105" s="31"/>
      <c r="AEY105" s="31"/>
      <c r="AEZ105" s="31"/>
      <c r="AFA105" s="31"/>
      <c r="AFB105" s="31"/>
      <c r="AFC105" s="31"/>
      <c r="AFD105" s="31"/>
      <c r="AFE105" s="31"/>
      <c r="AFF105" s="31"/>
      <c r="AFG105" s="31"/>
      <c r="AFH105" s="31"/>
      <c r="AFI105" s="31"/>
      <c r="AFJ105" s="31"/>
      <c r="AFK105" s="31"/>
      <c r="AFL105" s="31"/>
      <c r="AFM105" s="31"/>
      <c r="AFN105" s="31"/>
      <c r="AFO105" s="31"/>
      <c r="AFP105" s="31"/>
      <c r="AFQ105" s="31"/>
      <c r="AFR105" s="31"/>
      <c r="AFS105" s="31"/>
      <c r="AFT105" s="31"/>
      <c r="AFU105" s="31"/>
      <c r="AFV105" s="31"/>
    </row>
    <row r="106" spans="1:854" s="22" customFormat="1" ht="25.5" x14ac:dyDescent="0.2">
      <c r="A106" s="25" t="s">
        <v>38</v>
      </c>
      <c r="B106" s="9">
        <f>SUM(B103:B105)</f>
        <v>1347547</v>
      </c>
      <c r="C106" s="9">
        <f>SUM(C103:C105)</f>
        <v>249893.7</v>
      </c>
      <c r="D106" s="10">
        <f>SUM(D103:D105)</f>
        <v>249893.7</v>
      </c>
      <c r="E106" s="6">
        <f t="shared" si="28"/>
        <v>100</v>
      </c>
      <c r="F106" s="6">
        <f t="shared" si="29"/>
        <v>0</v>
      </c>
      <c r="G106" s="18"/>
      <c r="H106" s="18"/>
      <c r="I106" s="18"/>
      <c r="J106" s="18"/>
      <c r="K106" s="18"/>
      <c r="L106" s="18"/>
      <c r="M106" s="18"/>
      <c r="N106" s="18"/>
      <c r="O106" s="18"/>
      <c r="P106" s="18"/>
      <c r="Q106" s="18"/>
      <c r="R106" s="18"/>
      <c r="S106" s="18"/>
      <c r="T106" s="18"/>
      <c r="U106" s="18"/>
      <c r="V106" s="18"/>
      <c r="W106" s="18"/>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1"/>
      <c r="EW106" s="31"/>
      <c r="EX106" s="31"/>
      <c r="EY106" s="31"/>
      <c r="EZ106" s="31"/>
      <c r="FA106" s="31"/>
      <c r="FB106" s="31"/>
      <c r="FC106" s="31"/>
      <c r="FD106" s="31"/>
      <c r="FE106" s="31"/>
      <c r="FF106" s="31"/>
      <c r="FG106" s="31"/>
      <c r="FH106" s="31"/>
      <c r="FI106" s="31"/>
      <c r="FJ106" s="31"/>
      <c r="FK106" s="31"/>
      <c r="FL106" s="31"/>
      <c r="FM106" s="31"/>
      <c r="FN106" s="31"/>
      <c r="FO106" s="31"/>
      <c r="FP106" s="31"/>
      <c r="FQ106" s="31"/>
      <c r="FR106" s="31"/>
      <c r="FS106" s="31"/>
      <c r="FT106" s="31"/>
      <c r="FU106" s="31"/>
      <c r="FV106" s="31"/>
      <c r="FW106" s="31"/>
      <c r="FX106" s="31"/>
      <c r="FY106" s="31"/>
      <c r="FZ106" s="31"/>
      <c r="GA106" s="31"/>
      <c r="GB106" s="31"/>
      <c r="GC106" s="31"/>
      <c r="GD106" s="31"/>
      <c r="GE106" s="31"/>
      <c r="GF106" s="31"/>
      <c r="GG106" s="31"/>
      <c r="GH106" s="31"/>
      <c r="GI106" s="31"/>
      <c r="GJ106" s="31"/>
      <c r="GK106" s="31"/>
      <c r="GL106" s="31"/>
      <c r="GM106" s="31"/>
      <c r="GN106" s="31"/>
      <c r="GO106" s="31"/>
      <c r="GP106" s="31"/>
      <c r="GQ106" s="31"/>
      <c r="GR106" s="31"/>
      <c r="GS106" s="31"/>
      <c r="GT106" s="31"/>
      <c r="GU106" s="31"/>
      <c r="GV106" s="31"/>
      <c r="GW106" s="31"/>
      <c r="GX106" s="31"/>
      <c r="GY106" s="31"/>
      <c r="GZ106" s="31"/>
      <c r="HA106" s="31"/>
      <c r="HB106" s="31"/>
      <c r="HC106" s="31"/>
      <c r="HD106" s="31"/>
      <c r="HE106" s="31"/>
      <c r="HF106" s="31"/>
      <c r="HG106" s="31"/>
      <c r="HH106" s="31"/>
      <c r="HI106" s="31"/>
      <c r="HJ106" s="31"/>
      <c r="HK106" s="31"/>
      <c r="HL106" s="31"/>
      <c r="HM106" s="31"/>
      <c r="HN106" s="31"/>
      <c r="HO106" s="31"/>
      <c r="HP106" s="31"/>
      <c r="HQ106" s="31"/>
      <c r="HR106" s="31"/>
      <c r="HS106" s="31"/>
      <c r="HT106" s="31"/>
      <c r="HU106" s="31"/>
      <c r="HV106" s="31"/>
      <c r="HW106" s="31"/>
      <c r="HX106" s="31"/>
      <c r="HY106" s="31"/>
      <c r="HZ106" s="31"/>
      <c r="IA106" s="31"/>
      <c r="IB106" s="31"/>
      <c r="IC106" s="31"/>
      <c r="ID106" s="31"/>
      <c r="IE106" s="31"/>
      <c r="IF106" s="31"/>
      <c r="IG106" s="31"/>
      <c r="IH106" s="31"/>
      <c r="II106" s="31"/>
      <c r="IJ106" s="31"/>
      <c r="IK106" s="31"/>
      <c r="IL106" s="31"/>
      <c r="IM106" s="31"/>
      <c r="IN106" s="31"/>
      <c r="IO106" s="31"/>
      <c r="IP106" s="31"/>
      <c r="IQ106" s="31"/>
      <c r="IR106" s="31"/>
      <c r="IS106" s="31"/>
      <c r="IT106" s="31"/>
      <c r="IU106" s="31"/>
      <c r="IV106" s="31"/>
      <c r="IW106" s="31"/>
      <c r="IX106" s="31"/>
      <c r="IY106" s="31"/>
      <c r="IZ106" s="31"/>
      <c r="JA106" s="31"/>
      <c r="JB106" s="31"/>
      <c r="JC106" s="31"/>
      <c r="JD106" s="31"/>
      <c r="JE106" s="31"/>
      <c r="JF106" s="31"/>
      <c r="JG106" s="31"/>
      <c r="JH106" s="31"/>
      <c r="JI106" s="31"/>
      <c r="JJ106" s="31"/>
      <c r="JK106" s="31"/>
      <c r="JL106" s="31"/>
      <c r="JM106" s="31"/>
      <c r="JN106" s="31"/>
      <c r="JO106" s="31"/>
      <c r="JP106" s="31"/>
      <c r="JQ106" s="31"/>
      <c r="JR106" s="31"/>
      <c r="JS106" s="31"/>
      <c r="JT106" s="31"/>
      <c r="JU106" s="31"/>
      <c r="JV106" s="31"/>
      <c r="JW106" s="31"/>
      <c r="JX106" s="31"/>
      <c r="JY106" s="31"/>
      <c r="JZ106" s="31"/>
      <c r="KA106" s="31"/>
      <c r="KB106" s="31"/>
      <c r="KC106" s="31"/>
      <c r="KD106" s="31"/>
      <c r="KE106" s="31"/>
      <c r="KF106" s="31"/>
      <c r="KG106" s="31"/>
      <c r="KH106" s="31"/>
      <c r="KI106" s="31"/>
      <c r="KJ106" s="31"/>
      <c r="KK106" s="31"/>
      <c r="KL106" s="31"/>
      <c r="KM106" s="31"/>
      <c r="KN106" s="31"/>
      <c r="KO106" s="31"/>
      <c r="KP106" s="31"/>
      <c r="KQ106" s="31"/>
      <c r="KR106" s="31"/>
      <c r="KS106" s="31"/>
      <c r="KT106" s="31"/>
      <c r="KU106" s="31"/>
      <c r="KV106" s="31"/>
      <c r="KW106" s="31"/>
      <c r="KX106" s="31"/>
      <c r="KY106" s="31"/>
      <c r="KZ106" s="31"/>
      <c r="LA106" s="31"/>
      <c r="LB106" s="31"/>
      <c r="LC106" s="31"/>
      <c r="LD106" s="31"/>
      <c r="LE106" s="31"/>
      <c r="LF106" s="31"/>
      <c r="LG106" s="31"/>
      <c r="LH106" s="31"/>
      <c r="LI106" s="31"/>
      <c r="LJ106" s="31"/>
      <c r="LK106" s="31"/>
      <c r="LL106" s="31"/>
      <c r="LM106" s="31"/>
      <c r="LN106" s="31"/>
      <c r="LO106" s="31"/>
      <c r="LP106" s="31"/>
      <c r="LQ106" s="31"/>
      <c r="LR106" s="31"/>
      <c r="LS106" s="31"/>
      <c r="LT106" s="31"/>
      <c r="LU106" s="31"/>
      <c r="LV106" s="31"/>
      <c r="LW106" s="31"/>
      <c r="LX106" s="31"/>
      <c r="LY106" s="31"/>
      <c r="LZ106" s="31"/>
      <c r="MA106" s="31"/>
      <c r="MB106" s="31"/>
      <c r="MC106" s="31"/>
      <c r="MD106" s="31"/>
      <c r="ME106" s="31"/>
      <c r="MF106" s="31"/>
      <c r="MG106" s="31"/>
      <c r="MH106" s="31"/>
      <c r="MI106" s="31"/>
      <c r="MJ106" s="31"/>
      <c r="MK106" s="31"/>
      <c r="ML106" s="31"/>
      <c r="MM106" s="31"/>
      <c r="MN106" s="31"/>
      <c r="MO106" s="31"/>
      <c r="MP106" s="31"/>
      <c r="MQ106" s="31"/>
      <c r="MR106" s="31"/>
      <c r="MS106" s="31"/>
      <c r="MT106" s="31"/>
      <c r="MU106" s="31"/>
      <c r="MV106" s="31"/>
      <c r="MW106" s="31"/>
      <c r="MX106" s="31"/>
      <c r="MY106" s="31"/>
      <c r="MZ106" s="31"/>
      <c r="NA106" s="31"/>
      <c r="NB106" s="31"/>
      <c r="NC106" s="31"/>
      <c r="ND106" s="31"/>
      <c r="NE106" s="31"/>
      <c r="NF106" s="31"/>
      <c r="NG106" s="31"/>
      <c r="NH106" s="31"/>
      <c r="NI106" s="31"/>
      <c r="NJ106" s="31"/>
      <c r="NK106" s="31"/>
      <c r="NL106" s="31"/>
      <c r="NM106" s="31"/>
      <c r="NN106" s="31"/>
      <c r="NO106" s="31"/>
      <c r="NP106" s="31"/>
      <c r="NQ106" s="31"/>
      <c r="NR106" s="31"/>
      <c r="NS106" s="31"/>
      <c r="NT106" s="31"/>
      <c r="NU106" s="31"/>
      <c r="NV106" s="31"/>
      <c r="NW106" s="31"/>
      <c r="NX106" s="31"/>
      <c r="NY106" s="31"/>
      <c r="NZ106" s="31"/>
      <c r="OA106" s="31"/>
      <c r="OB106" s="31"/>
      <c r="OC106" s="31"/>
      <c r="OD106" s="31"/>
      <c r="OE106" s="31"/>
      <c r="OF106" s="31"/>
      <c r="OG106" s="31"/>
      <c r="OH106" s="31"/>
      <c r="OI106" s="31"/>
      <c r="OJ106" s="31"/>
      <c r="OK106" s="31"/>
      <c r="OL106" s="31"/>
      <c r="OM106" s="31"/>
      <c r="ON106" s="31"/>
      <c r="OO106" s="31"/>
      <c r="OP106" s="31"/>
      <c r="OQ106" s="31"/>
      <c r="OR106" s="31"/>
      <c r="OS106" s="31"/>
      <c r="OT106" s="31"/>
      <c r="OU106" s="31"/>
      <c r="OV106" s="31"/>
      <c r="OW106" s="31"/>
      <c r="OX106" s="31"/>
      <c r="OY106" s="31"/>
      <c r="OZ106" s="31"/>
      <c r="PA106" s="31"/>
      <c r="PB106" s="31"/>
      <c r="PC106" s="31"/>
      <c r="PD106" s="31"/>
      <c r="PE106" s="31"/>
      <c r="PF106" s="31"/>
      <c r="PG106" s="31"/>
      <c r="PH106" s="31"/>
      <c r="PI106" s="31"/>
      <c r="PJ106" s="31"/>
      <c r="PK106" s="31"/>
      <c r="PL106" s="31"/>
      <c r="PM106" s="31"/>
      <c r="PN106" s="31"/>
      <c r="PO106" s="31"/>
      <c r="PP106" s="31"/>
      <c r="PQ106" s="31"/>
      <c r="PR106" s="31"/>
      <c r="PS106" s="31"/>
      <c r="PT106" s="31"/>
      <c r="PU106" s="31"/>
      <c r="PV106" s="31"/>
      <c r="PW106" s="31"/>
      <c r="PX106" s="31"/>
      <c r="PY106" s="31"/>
      <c r="PZ106" s="31"/>
      <c r="QA106" s="31"/>
      <c r="QB106" s="31"/>
      <c r="QC106" s="31"/>
      <c r="QD106" s="31"/>
      <c r="QE106" s="31"/>
      <c r="QF106" s="31"/>
      <c r="QG106" s="31"/>
      <c r="QH106" s="31"/>
      <c r="QI106" s="31"/>
      <c r="QJ106" s="31"/>
      <c r="QK106" s="31"/>
      <c r="QL106" s="31"/>
      <c r="QM106" s="31"/>
      <c r="QN106" s="31"/>
      <c r="QO106" s="31"/>
      <c r="QP106" s="31"/>
      <c r="QQ106" s="31"/>
      <c r="QR106" s="31"/>
      <c r="QS106" s="31"/>
      <c r="QT106" s="31"/>
      <c r="QU106" s="31"/>
      <c r="QV106" s="31"/>
      <c r="QW106" s="31"/>
      <c r="QX106" s="31"/>
      <c r="QY106" s="31"/>
      <c r="QZ106" s="31"/>
      <c r="RA106" s="31"/>
      <c r="RB106" s="31"/>
      <c r="RC106" s="31"/>
      <c r="RD106" s="31"/>
      <c r="RE106" s="31"/>
      <c r="RF106" s="31"/>
      <c r="RG106" s="31"/>
      <c r="RH106" s="31"/>
      <c r="RI106" s="31"/>
      <c r="RJ106" s="31"/>
      <c r="RK106" s="31"/>
      <c r="RL106" s="31"/>
      <c r="RM106" s="31"/>
      <c r="RN106" s="31"/>
      <c r="RO106" s="31"/>
      <c r="RP106" s="31"/>
      <c r="RQ106" s="31"/>
      <c r="RR106" s="31"/>
      <c r="RS106" s="31"/>
      <c r="RT106" s="31"/>
      <c r="RU106" s="31"/>
      <c r="RV106" s="31"/>
      <c r="RW106" s="31"/>
      <c r="RX106" s="31"/>
      <c r="RY106" s="31"/>
      <c r="RZ106" s="31"/>
      <c r="SA106" s="31"/>
      <c r="SB106" s="31"/>
      <c r="SC106" s="31"/>
      <c r="SD106" s="31"/>
      <c r="SE106" s="31"/>
      <c r="SF106" s="31"/>
      <c r="SG106" s="31"/>
      <c r="SH106" s="31"/>
      <c r="SI106" s="31"/>
      <c r="SJ106" s="31"/>
      <c r="SK106" s="31"/>
      <c r="SL106" s="31"/>
      <c r="SM106" s="31"/>
      <c r="SN106" s="31"/>
      <c r="SO106" s="31"/>
      <c r="SP106" s="31"/>
      <c r="SQ106" s="31"/>
      <c r="SR106" s="31"/>
      <c r="SS106" s="31"/>
      <c r="ST106" s="31"/>
      <c r="SU106" s="31"/>
      <c r="SV106" s="31"/>
      <c r="SW106" s="31"/>
      <c r="SX106" s="31"/>
      <c r="SY106" s="31"/>
      <c r="SZ106" s="31"/>
      <c r="TA106" s="31"/>
      <c r="TB106" s="31"/>
      <c r="TC106" s="31"/>
      <c r="TD106" s="31"/>
      <c r="TE106" s="31"/>
      <c r="TF106" s="31"/>
      <c r="TG106" s="31"/>
      <c r="TH106" s="31"/>
      <c r="TI106" s="31"/>
      <c r="TJ106" s="31"/>
      <c r="TK106" s="31"/>
      <c r="TL106" s="31"/>
      <c r="TM106" s="31"/>
      <c r="TN106" s="31"/>
      <c r="TO106" s="31"/>
      <c r="TP106" s="31"/>
      <c r="TQ106" s="31"/>
      <c r="TR106" s="31"/>
      <c r="TS106" s="31"/>
      <c r="TT106" s="31"/>
      <c r="TU106" s="31"/>
      <c r="TV106" s="31"/>
      <c r="TW106" s="31"/>
      <c r="TX106" s="31"/>
      <c r="TY106" s="31"/>
      <c r="TZ106" s="31"/>
      <c r="UA106" s="31"/>
      <c r="UB106" s="31"/>
      <c r="UC106" s="31"/>
      <c r="UD106" s="31"/>
      <c r="UE106" s="31"/>
      <c r="UF106" s="31"/>
      <c r="UG106" s="31"/>
      <c r="UH106" s="31"/>
      <c r="UI106" s="31"/>
      <c r="UJ106" s="31"/>
      <c r="UK106" s="31"/>
      <c r="UL106" s="31"/>
      <c r="UM106" s="31"/>
      <c r="UN106" s="31"/>
      <c r="UO106" s="31"/>
      <c r="UP106" s="31"/>
      <c r="UQ106" s="31"/>
      <c r="UR106" s="31"/>
      <c r="US106" s="31"/>
      <c r="UT106" s="31"/>
      <c r="UU106" s="31"/>
      <c r="UV106" s="31"/>
      <c r="UW106" s="31"/>
      <c r="UX106" s="31"/>
      <c r="UY106" s="31"/>
      <c r="UZ106" s="31"/>
      <c r="VA106" s="31"/>
      <c r="VB106" s="31"/>
      <c r="VC106" s="31"/>
      <c r="VD106" s="31"/>
      <c r="VE106" s="31"/>
      <c r="VF106" s="31"/>
      <c r="VG106" s="31"/>
      <c r="VH106" s="31"/>
      <c r="VI106" s="31"/>
      <c r="VJ106" s="31"/>
      <c r="VK106" s="31"/>
      <c r="VL106" s="31"/>
      <c r="VM106" s="31"/>
      <c r="VN106" s="31"/>
      <c r="VO106" s="31"/>
      <c r="VP106" s="31"/>
      <c r="VQ106" s="31"/>
      <c r="VR106" s="31"/>
      <c r="VS106" s="31"/>
      <c r="VT106" s="31"/>
      <c r="VU106" s="31"/>
      <c r="VV106" s="31"/>
      <c r="VW106" s="31"/>
      <c r="VX106" s="31"/>
      <c r="VY106" s="31"/>
      <c r="VZ106" s="31"/>
      <c r="WA106" s="31"/>
      <c r="WB106" s="31"/>
      <c r="WC106" s="31"/>
      <c r="WD106" s="31"/>
      <c r="WE106" s="31"/>
      <c r="WF106" s="31"/>
      <c r="WG106" s="31"/>
      <c r="WH106" s="31"/>
      <c r="WI106" s="31"/>
      <c r="WJ106" s="31"/>
      <c r="WK106" s="31"/>
      <c r="WL106" s="31"/>
      <c r="WM106" s="31"/>
      <c r="WN106" s="31"/>
      <c r="WO106" s="31"/>
      <c r="WP106" s="31"/>
      <c r="WQ106" s="31"/>
      <c r="WR106" s="31"/>
      <c r="WS106" s="31"/>
      <c r="WT106" s="31"/>
      <c r="WU106" s="31"/>
      <c r="WV106" s="31"/>
      <c r="WW106" s="31"/>
      <c r="WX106" s="31"/>
      <c r="WY106" s="31"/>
      <c r="WZ106" s="31"/>
      <c r="XA106" s="31"/>
      <c r="XB106" s="31"/>
      <c r="XC106" s="31"/>
      <c r="XD106" s="31"/>
      <c r="XE106" s="31"/>
      <c r="XF106" s="31"/>
      <c r="XG106" s="31"/>
      <c r="XH106" s="31"/>
      <c r="XI106" s="31"/>
      <c r="XJ106" s="31"/>
      <c r="XK106" s="31"/>
      <c r="XL106" s="31"/>
      <c r="XM106" s="31"/>
      <c r="XN106" s="31"/>
      <c r="XO106" s="31"/>
      <c r="XP106" s="31"/>
      <c r="XQ106" s="31"/>
      <c r="XR106" s="31"/>
      <c r="XS106" s="31"/>
      <c r="XT106" s="31"/>
      <c r="XU106" s="31"/>
      <c r="XV106" s="31"/>
      <c r="XW106" s="31"/>
      <c r="XX106" s="31"/>
      <c r="XY106" s="31"/>
      <c r="XZ106" s="31"/>
      <c r="YA106" s="31"/>
      <c r="YB106" s="31"/>
      <c r="YC106" s="31"/>
      <c r="YD106" s="31"/>
      <c r="YE106" s="31"/>
      <c r="YF106" s="31"/>
      <c r="YG106" s="31"/>
      <c r="YH106" s="31"/>
      <c r="YI106" s="31"/>
      <c r="YJ106" s="31"/>
      <c r="YK106" s="31"/>
      <c r="YL106" s="31"/>
      <c r="YM106" s="31"/>
      <c r="YN106" s="31"/>
      <c r="YO106" s="31"/>
      <c r="YP106" s="31"/>
      <c r="YQ106" s="31"/>
      <c r="YR106" s="31"/>
      <c r="YS106" s="31"/>
      <c r="YT106" s="31"/>
      <c r="YU106" s="31"/>
      <c r="YV106" s="31"/>
      <c r="YW106" s="31"/>
      <c r="YX106" s="31"/>
      <c r="YY106" s="31"/>
      <c r="YZ106" s="31"/>
      <c r="ZA106" s="31"/>
      <c r="ZB106" s="31"/>
      <c r="ZC106" s="31"/>
      <c r="ZD106" s="31"/>
      <c r="ZE106" s="31"/>
      <c r="ZF106" s="31"/>
      <c r="ZG106" s="31"/>
      <c r="ZH106" s="31"/>
      <c r="ZI106" s="31"/>
      <c r="ZJ106" s="31"/>
      <c r="ZK106" s="31"/>
      <c r="ZL106" s="31"/>
      <c r="ZM106" s="31"/>
      <c r="ZN106" s="31"/>
      <c r="ZO106" s="31"/>
      <c r="ZP106" s="31"/>
      <c r="ZQ106" s="31"/>
      <c r="ZR106" s="31"/>
      <c r="ZS106" s="31"/>
      <c r="ZT106" s="31"/>
      <c r="ZU106" s="31"/>
      <c r="ZV106" s="31"/>
      <c r="ZW106" s="31"/>
      <c r="ZX106" s="31"/>
      <c r="ZY106" s="31"/>
      <c r="ZZ106" s="31"/>
      <c r="AAA106" s="31"/>
      <c r="AAB106" s="31"/>
      <c r="AAC106" s="31"/>
      <c r="AAD106" s="31"/>
      <c r="AAE106" s="31"/>
      <c r="AAF106" s="31"/>
      <c r="AAG106" s="31"/>
      <c r="AAH106" s="31"/>
      <c r="AAI106" s="31"/>
      <c r="AAJ106" s="31"/>
      <c r="AAK106" s="31"/>
      <c r="AAL106" s="31"/>
      <c r="AAM106" s="31"/>
      <c r="AAN106" s="31"/>
      <c r="AAO106" s="31"/>
      <c r="AAP106" s="31"/>
      <c r="AAQ106" s="31"/>
      <c r="AAR106" s="31"/>
      <c r="AAS106" s="31"/>
      <c r="AAT106" s="31"/>
      <c r="AAU106" s="31"/>
      <c r="AAV106" s="31"/>
      <c r="AAW106" s="31"/>
      <c r="AAX106" s="31"/>
      <c r="AAY106" s="31"/>
      <c r="AAZ106" s="31"/>
      <c r="ABA106" s="31"/>
      <c r="ABB106" s="31"/>
      <c r="ABC106" s="31"/>
      <c r="ABD106" s="31"/>
      <c r="ABE106" s="31"/>
      <c r="ABF106" s="31"/>
      <c r="ABG106" s="31"/>
      <c r="ABH106" s="31"/>
      <c r="ABI106" s="31"/>
      <c r="ABJ106" s="31"/>
      <c r="ABK106" s="31"/>
      <c r="ABL106" s="31"/>
      <c r="ABM106" s="31"/>
      <c r="ABN106" s="31"/>
      <c r="ABO106" s="31"/>
      <c r="ABP106" s="31"/>
      <c r="ABQ106" s="31"/>
      <c r="ABR106" s="31"/>
      <c r="ABS106" s="31"/>
      <c r="ABT106" s="31"/>
      <c r="ABU106" s="31"/>
      <c r="ABV106" s="31"/>
      <c r="ABW106" s="31"/>
      <c r="ABX106" s="31"/>
      <c r="ABY106" s="31"/>
      <c r="ABZ106" s="31"/>
      <c r="ACA106" s="31"/>
      <c r="ACB106" s="31"/>
      <c r="ACC106" s="31"/>
      <c r="ACD106" s="31"/>
      <c r="ACE106" s="31"/>
      <c r="ACF106" s="31"/>
      <c r="ACG106" s="31"/>
      <c r="ACH106" s="31"/>
      <c r="ACI106" s="31"/>
      <c r="ACJ106" s="31"/>
      <c r="ACK106" s="31"/>
      <c r="ACL106" s="31"/>
      <c r="ACM106" s="31"/>
      <c r="ACN106" s="31"/>
      <c r="ACO106" s="31"/>
      <c r="ACP106" s="31"/>
      <c r="ACQ106" s="31"/>
      <c r="ACR106" s="31"/>
      <c r="ACS106" s="31"/>
      <c r="ACT106" s="31"/>
      <c r="ACU106" s="31"/>
      <c r="ACV106" s="31"/>
      <c r="ACW106" s="31"/>
      <c r="ACX106" s="31"/>
      <c r="ACY106" s="31"/>
      <c r="ACZ106" s="31"/>
      <c r="ADA106" s="31"/>
      <c r="ADB106" s="31"/>
      <c r="ADC106" s="31"/>
      <c r="ADD106" s="31"/>
      <c r="ADE106" s="31"/>
      <c r="ADF106" s="31"/>
      <c r="ADG106" s="31"/>
      <c r="ADH106" s="31"/>
      <c r="ADI106" s="31"/>
      <c r="ADJ106" s="31"/>
      <c r="ADK106" s="31"/>
      <c r="ADL106" s="31"/>
      <c r="ADM106" s="31"/>
      <c r="ADN106" s="31"/>
      <c r="ADO106" s="31"/>
      <c r="ADP106" s="31"/>
      <c r="ADQ106" s="31"/>
      <c r="ADR106" s="31"/>
      <c r="ADS106" s="31"/>
      <c r="ADT106" s="31"/>
      <c r="ADU106" s="31"/>
      <c r="ADV106" s="31"/>
      <c r="ADW106" s="31"/>
      <c r="ADX106" s="31"/>
      <c r="ADY106" s="31"/>
      <c r="ADZ106" s="31"/>
      <c r="AEA106" s="31"/>
      <c r="AEB106" s="31"/>
      <c r="AEC106" s="31"/>
      <c r="AED106" s="31"/>
      <c r="AEE106" s="31"/>
      <c r="AEF106" s="31"/>
      <c r="AEG106" s="31"/>
      <c r="AEH106" s="31"/>
      <c r="AEI106" s="31"/>
      <c r="AEJ106" s="31"/>
      <c r="AEK106" s="31"/>
      <c r="AEL106" s="31"/>
      <c r="AEM106" s="31"/>
      <c r="AEN106" s="31"/>
      <c r="AEO106" s="31"/>
      <c r="AEP106" s="31"/>
      <c r="AEQ106" s="31"/>
      <c r="AER106" s="31"/>
      <c r="AES106" s="31"/>
      <c r="AET106" s="31"/>
      <c r="AEU106" s="31"/>
      <c r="AEV106" s="31"/>
      <c r="AEW106" s="31"/>
      <c r="AEX106" s="31"/>
      <c r="AEY106" s="31"/>
      <c r="AEZ106" s="31"/>
      <c r="AFA106" s="31"/>
      <c r="AFB106" s="31"/>
      <c r="AFC106" s="31"/>
      <c r="AFD106" s="31"/>
      <c r="AFE106" s="31"/>
      <c r="AFF106" s="31"/>
      <c r="AFG106" s="31"/>
      <c r="AFH106" s="31"/>
      <c r="AFI106" s="31"/>
      <c r="AFJ106" s="31"/>
      <c r="AFK106" s="31"/>
      <c r="AFL106" s="31"/>
      <c r="AFM106" s="31"/>
      <c r="AFN106" s="31"/>
      <c r="AFO106" s="31"/>
      <c r="AFP106" s="31"/>
      <c r="AFQ106" s="31"/>
      <c r="AFR106" s="31"/>
      <c r="AFS106" s="31"/>
      <c r="AFT106" s="31"/>
      <c r="AFU106" s="31"/>
      <c r="AFV106" s="31"/>
    </row>
    <row r="107" spans="1:854" ht="25.5" x14ac:dyDescent="0.2">
      <c r="A107" s="25" t="s">
        <v>23</v>
      </c>
      <c r="B107" s="9">
        <f>SUM(B106+B28)</f>
        <v>1582087.6</v>
      </c>
      <c r="C107" s="9">
        <f>SUM(C106+C28)</f>
        <v>282347.8</v>
      </c>
      <c r="D107" s="9">
        <f>SUM(D106+D28)</f>
        <v>290761.90000000002</v>
      </c>
      <c r="E107" s="6">
        <f t="shared" si="28"/>
        <v>102.98004801170757</v>
      </c>
      <c r="F107" s="6">
        <f t="shared" si="29"/>
        <v>8414.1000000000349</v>
      </c>
      <c r="G107" s="18"/>
      <c r="H107" s="18"/>
      <c r="I107" s="18"/>
      <c r="J107" s="18"/>
      <c r="K107" s="18"/>
      <c r="L107" s="18"/>
      <c r="M107" s="18"/>
      <c r="N107" s="18"/>
      <c r="O107" s="18"/>
      <c r="P107" s="18"/>
      <c r="Q107" s="18"/>
      <c r="R107" s="18"/>
      <c r="S107" s="18"/>
      <c r="T107" s="18"/>
      <c r="U107" s="18"/>
      <c r="V107" s="18"/>
      <c r="W107" s="18"/>
    </row>
    <row r="108" spans="1:854" ht="25.5" x14ac:dyDescent="0.2">
      <c r="A108" s="26" t="s">
        <v>24</v>
      </c>
      <c r="B108" s="8"/>
      <c r="C108" s="15"/>
      <c r="D108" s="8"/>
      <c r="E108" s="6" t="e">
        <f t="shared" si="28"/>
        <v>#DIV/0!</v>
      </c>
      <c r="F108" s="6">
        <f t="shared" si="29"/>
        <v>0</v>
      </c>
      <c r="G108" s="18"/>
      <c r="H108" s="18"/>
      <c r="I108" s="18"/>
      <c r="J108" s="18"/>
      <c r="K108" s="18"/>
      <c r="L108" s="18"/>
      <c r="M108" s="18"/>
      <c r="N108" s="18"/>
      <c r="O108" s="18"/>
      <c r="P108" s="18"/>
      <c r="Q108" s="18"/>
      <c r="R108" s="18"/>
      <c r="S108" s="18"/>
      <c r="T108" s="18"/>
      <c r="U108" s="18"/>
      <c r="V108" s="18"/>
      <c r="W108" s="18"/>
    </row>
    <row r="109" spans="1:854" ht="26.25" x14ac:dyDescent="0.2">
      <c r="A109" s="20" t="s">
        <v>25</v>
      </c>
      <c r="B109" s="27">
        <v>128376.6</v>
      </c>
      <c r="C109" s="27">
        <v>32804.800000000003</v>
      </c>
      <c r="D109" s="27">
        <v>30293.4</v>
      </c>
      <c r="E109" s="6">
        <f t="shared" si="28"/>
        <v>92.344413012729845</v>
      </c>
      <c r="F109" s="6">
        <f t="shared" si="29"/>
        <v>-2511.4000000000015</v>
      </c>
      <c r="G109" s="18"/>
      <c r="H109" s="18"/>
      <c r="I109" s="18"/>
      <c r="J109" s="18"/>
      <c r="K109" s="18"/>
      <c r="L109" s="18"/>
      <c r="M109" s="18"/>
      <c r="N109" s="18"/>
      <c r="O109" s="18"/>
      <c r="P109" s="18"/>
      <c r="Q109" s="18"/>
      <c r="R109" s="18"/>
      <c r="S109" s="18"/>
      <c r="T109" s="18"/>
      <c r="U109" s="18"/>
      <c r="V109" s="18"/>
      <c r="W109" s="18"/>
    </row>
    <row r="110" spans="1:854" ht="52.5" x14ac:dyDescent="0.2">
      <c r="A110" s="20" t="s">
        <v>26</v>
      </c>
      <c r="B110" s="27">
        <v>470.1</v>
      </c>
      <c r="C110" s="27">
        <v>31.4</v>
      </c>
      <c r="D110" s="27">
        <v>31.4</v>
      </c>
      <c r="E110" s="6">
        <f t="shared" si="28"/>
        <v>100</v>
      </c>
      <c r="F110" s="6">
        <f t="shared" si="29"/>
        <v>0</v>
      </c>
      <c r="G110" s="18"/>
      <c r="H110" s="18"/>
      <c r="I110" s="18"/>
      <c r="J110" s="18"/>
      <c r="K110" s="18"/>
      <c r="L110" s="18"/>
      <c r="M110" s="18"/>
      <c r="N110" s="18"/>
      <c r="O110" s="18"/>
      <c r="P110" s="18"/>
      <c r="Q110" s="18"/>
      <c r="R110" s="18"/>
      <c r="S110" s="18"/>
      <c r="T110" s="18"/>
      <c r="U110" s="18"/>
      <c r="V110" s="18"/>
      <c r="W110" s="18"/>
    </row>
    <row r="111" spans="1:854" ht="26.25" x14ac:dyDescent="0.2">
      <c r="A111" s="20" t="s">
        <v>27</v>
      </c>
      <c r="B111" s="27">
        <v>110311.7</v>
      </c>
      <c r="C111" s="27">
        <v>10321.799999999999</v>
      </c>
      <c r="D111" s="27">
        <v>9038</v>
      </c>
      <c r="E111" s="6">
        <f t="shared" si="28"/>
        <v>87.562246894921429</v>
      </c>
      <c r="F111" s="6">
        <f t="shared" si="29"/>
        <v>-1283.7999999999993</v>
      </c>
      <c r="G111" s="18"/>
      <c r="H111" s="18"/>
      <c r="I111" s="18"/>
      <c r="J111" s="18"/>
      <c r="K111" s="18"/>
      <c r="L111" s="18"/>
      <c r="M111" s="18"/>
      <c r="N111" s="18"/>
      <c r="O111" s="18"/>
      <c r="P111" s="18"/>
      <c r="Q111" s="18"/>
      <c r="R111" s="18"/>
      <c r="S111" s="18"/>
      <c r="T111" s="18"/>
      <c r="U111" s="18"/>
      <c r="V111" s="18"/>
      <c r="W111" s="18"/>
    </row>
    <row r="112" spans="1:854" ht="26.25" x14ac:dyDescent="0.2">
      <c r="A112" s="20" t="s">
        <v>28</v>
      </c>
      <c r="B112" s="27">
        <v>10018.6</v>
      </c>
      <c r="C112" s="27">
        <v>373</v>
      </c>
      <c r="D112" s="27">
        <v>340.9</v>
      </c>
      <c r="E112" s="6">
        <f t="shared" si="28"/>
        <v>91.394101876675592</v>
      </c>
      <c r="F112" s="6">
        <f t="shared" si="29"/>
        <v>-32.100000000000023</v>
      </c>
      <c r="G112" s="18"/>
      <c r="H112" s="18"/>
      <c r="I112" s="18"/>
      <c r="J112" s="18"/>
      <c r="K112" s="18"/>
      <c r="L112" s="18"/>
      <c r="M112" s="18"/>
      <c r="N112" s="18"/>
      <c r="O112" s="18"/>
      <c r="P112" s="18"/>
      <c r="Q112" s="18"/>
      <c r="R112" s="18"/>
      <c r="S112" s="18"/>
      <c r="T112" s="18"/>
      <c r="U112" s="18"/>
      <c r="V112" s="18"/>
      <c r="W112" s="18"/>
    </row>
    <row r="113" spans="1:23" ht="26.25" x14ac:dyDescent="0.2">
      <c r="A113" s="20" t="s">
        <v>29</v>
      </c>
      <c r="B113" s="27">
        <v>1983.3</v>
      </c>
      <c r="C113" s="27">
        <v>0</v>
      </c>
      <c r="D113" s="27">
        <v>0</v>
      </c>
      <c r="E113" s="6" t="e">
        <f t="shared" si="28"/>
        <v>#DIV/0!</v>
      </c>
      <c r="F113" s="6">
        <f t="shared" si="29"/>
        <v>0</v>
      </c>
      <c r="G113" s="18"/>
      <c r="H113" s="18"/>
      <c r="I113" s="18"/>
      <c r="J113" s="18"/>
      <c r="K113" s="18"/>
      <c r="L113" s="18"/>
      <c r="M113" s="18"/>
      <c r="N113" s="18"/>
      <c r="O113" s="18"/>
      <c r="P113" s="18"/>
      <c r="Q113" s="18"/>
      <c r="R113" s="18"/>
      <c r="S113" s="18"/>
      <c r="T113" s="18"/>
      <c r="U113" s="18"/>
      <c r="V113" s="18"/>
      <c r="W113" s="18"/>
    </row>
    <row r="114" spans="1:23" ht="26.25" x14ac:dyDescent="0.2">
      <c r="A114" s="20" t="s">
        <v>30</v>
      </c>
      <c r="B114" s="27">
        <v>1177198.2</v>
      </c>
      <c r="C114" s="27">
        <v>290492.40000000002</v>
      </c>
      <c r="D114" s="27">
        <v>184970.7</v>
      </c>
      <c r="E114" s="6">
        <f t="shared" si="28"/>
        <v>63.674884437596305</v>
      </c>
      <c r="F114" s="6">
        <f t="shared" si="29"/>
        <v>-105521.70000000001</v>
      </c>
      <c r="G114" s="18"/>
      <c r="H114" s="18"/>
      <c r="I114" s="18"/>
      <c r="J114" s="18"/>
      <c r="K114" s="18"/>
      <c r="L114" s="18"/>
      <c r="M114" s="18"/>
      <c r="N114" s="18"/>
      <c r="O114" s="18"/>
      <c r="P114" s="18"/>
      <c r="Q114" s="18"/>
      <c r="R114" s="18"/>
      <c r="S114" s="18"/>
      <c r="T114" s="18"/>
      <c r="U114" s="18"/>
      <c r="V114" s="18"/>
      <c r="W114" s="18"/>
    </row>
    <row r="115" spans="1:23" ht="33" customHeight="1" x14ac:dyDescent="0.2">
      <c r="A115" s="20" t="s">
        <v>31</v>
      </c>
      <c r="B115" s="27">
        <v>74207.7</v>
      </c>
      <c r="C115" s="27">
        <v>14366</v>
      </c>
      <c r="D115" s="27">
        <v>14038.2</v>
      </c>
      <c r="E115" s="6">
        <f t="shared" si="28"/>
        <v>97.718223583460954</v>
      </c>
      <c r="F115" s="6">
        <f t="shared" si="29"/>
        <v>-327.79999999999927</v>
      </c>
      <c r="G115" s="18"/>
      <c r="H115" s="18"/>
      <c r="I115" s="18"/>
      <c r="J115" s="18"/>
      <c r="K115" s="18"/>
      <c r="L115" s="18"/>
      <c r="M115" s="18"/>
      <c r="N115" s="18"/>
      <c r="O115" s="18"/>
      <c r="P115" s="18"/>
      <c r="Q115" s="18"/>
      <c r="R115" s="18"/>
      <c r="S115" s="18"/>
      <c r="T115" s="18"/>
      <c r="U115" s="18"/>
      <c r="V115" s="18"/>
      <c r="W115" s="18"/>
    </row>
    <row r="116" spans="1:23" ht="26.25" x14ac:dyDescent="0.2">
      <c r="A116" s="20" t="s">
        <v>32</v>
      </c>
      <c r="B116" s="27">
        <v>57794.6</v>
      </c>
      <c r="C116" s="27">
        <v>24062.3</v>
      </c>
      <c r="D116" s="27">
        <v>18529.599999999999</v>
      </c>
      <c r="E116" s="6">
        <f t="shared" si="28"/>
        <v>77.006769926399386</v>
      </c>
      <c r="F116" s="6">
        <f t="shared" si="29"/>
        <v>-5532.7000000000007</v>
      </c>
      <c r="G116" s="18"/>
      <c r="H116" s="18"/>
      <c r="I116" s="18"/>
      <c r="J116" s="18"/>
      <c r="K116" s="18"/>
      <c r="L116" s="18"/>
      <c r="M116" s="18"/>
      <c r="N116" s="18"/>
      <c r="O116" s="18"/>
      <c r="P116" s="18"/>
      <c r="Q116" s="18"/>
      <c r="R116" s="18"/>
      <c r="S116" s="18"/>
      <c r="T116" s="18"/>
      <c r="U116" s="18"/>
      <c r="V116" s="18"/>
      <c r="W116" s="18"/>
    </row>
    <row r="117" spans="1:23" ht="26.25" x14ac:dyDescent="0.2">
      <c r="A117" s="20" t="s">
        <v>42</v>
      </c>
      <c r="B117" s="27">
        <v>9891</v>
      </c>
      <c r="C117" s="27">
        <v>2796.7</v>
      </c>
      <c r="D117" s="27">
        <v>2786.8</v>
      </c>
      <c r="E117" s="6">
        <f t="shared" si="28"/>
        <v>99.64601137054386</v>
      </c>
      <c r="F117" s="6">
        <f t="shared" si="29"/>
        <v>-9.8999999999996362</v>
      </c>
      <c r="G117" s="18"/>
      <c r="H117" s="18"/>
      <c r="I117" s="18"/>
      <c r="J117" s="18"/>
      <c r="K117" s="18"/>
      <c r="L117" s="18"/>
      <c r="M117" s="18"/>
      <c r="N117" s="18"/>
      <c r="O117" s="18"/>
      <c r="P117" s="18"/>
      <c r="Q117" s="18"/>
      <c r="R117" s="18"/>
      <c r="S117" s="18"/>
      <c r="T117" s="18"/>
      <c r="U117" s="18"/>
      <c r="V117" s="18"/>
      <c r="W117" s="18"/>
    </row>
    <row r="118" spans="1:23" ht="26.25" x14ac:dyDescent="0.2">
      <c r="A118" s="20" t="s">
        <v>43</v>
      </c>
      <c r="B118" s="27">
        <v>3.6</v>
      </c>
      <c r="C118" s="27">
        <v>0</v>
      </c>
      <c r="D118" s="27">
        <v>0</v>
      </c>
      <c r="E118" s="6" t="e">
        <f t="shared" si="28"/>
        <v>#DIV/0!</v>
      </c>
      <c r="F118" s="6">
        <f t="shared" si="29"/>
        <v>0</v>
      </c>
      <c r="G118" s="18"/>
      <c r="H118" s="18"/>
      <c r="I118" s="18"/>
      <c r="J118" s="18"/>
      <c r="K118" s="18"/>
      <c r="L118" s="18"/>
      <c r="M118" s="18"/>
      <c r="N118" s="18"/>
      <c r="O118" s="18"/>
      <c r="P118" s="18"/>
      <c r="Q118" s="18"/>
      <c r="R118" s="18"/>
      <c r="S118" s="18"/>
      <c r="T118" s="18"/>
      <c r="U118" s="18"/>
      <c r="V118" s="18"/>
      <c r="W118" s="18"/>
    </row>
    <row r="119" spans="1:23" s="22" customFormat="1" ht="26.25" x14ac:dyDescent="0.2">
      <c r="A119" s="20" t="s">
        <v>33</v>
      </c>
      <c r="B119" s="27">
        <v>22695.599999999999</v>
      </c>
      <c r="C119" s="27">
        <v>5674</v>
      </c>
      <c r="D119" s="27">
        <v>5674</v>
      </c>
      <c r="E119" s="6">
        <f t="shared" si="28"/>
        <v>100</v>
      </c>
      <c r="F119" s="6">
        <f t="shared" si="29"/>
        <v>0</v>
      </c>
      <c r="G119" s="18"/>
      <c r="H119" s="18"/>
      <c r="I119" s="18"/>
      <c r="J119" s="18"/>
      <c r="K119" s="18"/>
      <c r="L119" s="18"/>
      <c r="M119" s="18"/>
      <c r="N119" s="18"/>
      <c r="O119" s="18"/>
      <c r="P119" s="18"/>
      <c r="Q119" s="18"/>
      <c r="R119" s="18"/>
      <c r="S119" s="18"/>
      <c r="T119" s="18"/>
      <c r="U119" s="18"/>
      <c r="V119" s="18"/>
      <c r="W119" s="18"/>
    </row>
    <row r="120" spans="1:23" ht="25.5" x14ac:dyDescent="0.2">
      <c r="A120" s="25" t="s">
        <v>34</v>
      </c>
      <c r="B120" s="9">
        <f>SUM(B109:B119)</f>
        <v>1592951.0000000002</v>
      </c>
      <c r="C120" s="9">
        <f>SUM(C109:C119)</f>
        <v>380922.4</v>
      </c>
      <c r="D120" s="9">
        <f>SUM(D109:D119)</f>
        <v>265703</v>
      </c>
      <c r="E120" s="6">
        <f t="shared" si="28"/>
        <v>69.75252702387678</v>
      </c>
      <c r="F120" s="6">
        <f t="shared" si="29"/>
        <v>-115219.40000000002</v>
      </c>
      <c r="G120" s="18"/>
      <c r="H120" s="18"/>
      <c r="I120" s="18"/>
      <c r="J120" s="18"/>
      <c r="K120" s="18"/>
      <c r="L120" s="18"/>
      <c r="M120" s="18"/>
      <c r="N120" s="18"/>
      <c r="O120" s="18"/>
      <c r="P120" s="18"/>
      <c r="Q120" s="18"/>
      <c r="R120" s="18"/>
      <c r="S120" s="18"/>
      <c r="T120" s="18"/>
      <c r="U120" s="18"/>
      <c r="V120" s="18"/>
      <c r="W120" s="18"/>
    </row>
    <row r="121" spans="1:23" ht="37.15" customHeight="1" x14ac:dyDescent="0.2">
      <c r="A121" s="28" t="s">
        <v>35</v>
      </c>
      <c r="B121" s="11">
        <f>SUM(B107-B120)</f>
        <v>-10863.40000000014</v>
      </c>
      <c r="C121" s="13">
        <f>SUM(C107-C120)</f>
        <v>-98574.600000000035</v>
      </c>
      <c r="D121" s="7">
        <f>SUM(D107-D120)</f>
        <v>25058.900000000023</v>
      </c>
      <c r="E121" s="6">
        <f t="shared" si="28"/>
        <v>-25.421254562534379</v>
      </c>
      <c r="F121" s="6">
        <f t="shared" si="29"/>
        <v>123633.50000000006</v>
      </c>
      <c r="G121" s="18"/>
      <c r="H121" s="18"/>
      <c r="I121" s="18"/>
      <c r="J121" s="18"/>
      <c r="K121" s="18"/>
      <c r="L121" s="18"/>
      <c r="M121" s="18"/>
      <c r="N121" s="18"/>
      <c r="O121" s="18"/>
      <c r="P121" s="18"/>
      <c r="Q121" s="18"/>
      <c r="R121" s="18"/>
      <c r="S121" s="18"/>
      <c r="T121" s="18"/>
      <c r="U121" s="18"/>
      <c r="V121" s="18"/>
      <c r="W121" s="18"/>
    </row>
    <row r="122" spans="1:23" ht="39.6" customHeight="1" x14ac:dyDescent="0.2">
      <c r="A122" s="49"/>
      <c r="B122" s="49"/>
      <c r="C122" s="49"/>
      <c r="D122" s="49"/>
      <c r="E122" s="49"/>
      <c r="F122" s="49"/>
    </row>
    <row r="123" spans="1:23" ht="13.15" customHeight="1" x14ac:dyDescent="0.2">
      <c r="A123" s="29"/>
      <c r="B123" s="29"/>
      <c r="C123" s="30"/>
      <c r="D123" s="29"/>
      <c r="E123" s="29"/>
      <c r="F123" s="29"/>
    </row>
    <row r="124" spans="1:23" ht="26.25" customHeight="1" x14ac:dyDescent="0.2">
      <c r="A124" s="37" t="s">
        <v>110</v>
      </c>
      <c r="B124" s="37"/>
      <c r="C124" s="38"/>
      <c r="D124" s="37"/>
      <c r="E124" s="29"/>
      <c r="F124" s="29"/>
    </row>
    <row r="125" spans="1:23" ht="29.25" customHeight="1" x14ac:dyDescent="0.2">
      <c r="A125" s="37" t="s">
        <v>107</v>
      </c>
      <c r="B125" s="37"/>
      <c r="C125" s="38" t="s">
        <v>41</v>
      </c>
      <c r="D125" s="37" t="s">
        <v>41</v>
      </c>
      <c r="E125" s="29"/>
      <c r="F125" s="29"/>
    </row>
    <row r="126" spans="1:23" ht="33.75" customHeight="1" x14ac:dyDescent="0.4">
      <c r="A126" s="37" t="s">
        <v>108</v>
      </c>
      <c r="B126" s="39"/>
      <c r="C126" s="40"/>
      <c r="D126" s="39" t="s">
        <v>109</v>
      </c>
    </row>
  </sheetData>
  <autoFilter ref="A4:F122"/>
  <mergeCells count="2">
    <mergeCell ref="A1:F3"/>
    <mergeCell ref="A122:F122"/>
  </mergeCells>
  <phoneticPr fontId="1" type="noConversion"/>
  <pageMargins left="0.82677165354330717" right="0.12" top="0.15748031496062992" bottom="0" header="0.19" footer="0.25"/>
  <pageSetup scale="30" fitToHeight="4" orientation="portrait" horizontalDpi="300" r:id="rId1"/>
  <headerFooter alignWithMargins="0"/>
  <rowBreaks count="2" manualBreakCount="2">
    <brk id="35" max="5" man="1"/>
    <brk id="6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район</vt:lpstr>
      <vt:lpstr>район!Область_печати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2026-03-16T07:54:38Z</cp:lastPrinted>
  <dcterms:created xsi:type="dcterms:W3CDTF">2010-11-24T10:07:58Z</dcterms:created>
  <dcterms:modified xsi:type="dcterms:W3CDTF">2026-05-04T07:37:06Z</dcterms:modified>
</cp:coreProperties>
</file>