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район!$A$4:$F$118</definedName>
    <definedName name="_xlnm.Print_Area" localSheetId="0">район!$A$1:$F$121</definedName>
  </definedNames>
  <calcPr calcId="145621"/>
</workbook>
</file>

<file path=xl/calcChain.xml><?xml version="1.0" encoding="utf-8"?>
<calcChain xmlns="http://schemas.openxmlformats.org/spreadsheetml/2006/main">
  <c r="B9" i="1" l="1"/>
  <c r="B24" i="1"/>
  <c r="D6" i="1"/>
  <c r="D9" i="1"/>
  <c r="D33" i="1" s="1"/>
  <c r="D24" i="1"/>
  <c r="D29" i="1"/>
  <c r="F75" i="1"/>
  <c r="E75" i="1"/>
  <c r="E29" i="1"/>
  <c r="E17" i="1"/>
  <c r="E82" i="1"/>
  <c r="F82" i="1"/>
  <c r="E37" i="1"/>
  <c r="F37" i="1"/>
  <c r="E87" i="1"/>
  <c r="F87" i="1"/>
  <c r="E74" i="1"/>
  <c r="F74" i="1"/>
  <c r="E38" i="1"/>
  <c r="F38" i="1"/>
  <c r="B97" i="1"/>
  <c r="B100" i="1" s="1"/>
  <c r="E88" i="1"/>
  <c r="F88"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8" i="1"/>
  <c r="F69" i="1"/>
  <c r="F70" i="1"/>
  <c r="F71" i="1"/>
  <c r="F72" i="1"/>
  <c r="F73" i="1"/>
  <c r="F76" i="1"/>
  <c r="F77" i="1"/>
  <c r="F78" i="1"/>
  <c r="F79" i="1"/>
  <c r="F80" i="1"/>
  <c r="F81" i="1"/>
  <c r="F83" i="1"/>
  <c r="F84" i="1"/>
  <c r="F85"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4" i="1"/>
  <c r="E15" i="1"/>
  <c r="E16"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8" i="1"/>
  <c r="E69" i="1"/>
  <c r="E70" i="1"/>
  <c r="E71" i="1"/>
  <c r="E72" i="1"/>
  <c r="E73" i="1"/>
  <c r="E76" i="1"/>
  <c r="E77" i="1"/>
  <c r="E78" i="1"/>
  <c r="E79" i="1"/>
  <c r="E80" i="1"/>
  <c r="E81" i="1"/>
  <c r="E83" i="1"/>
  <c r="E84" i="1"/>
  <c r="E85" i="1"/>
  <c r="E89" i="1"/>
  <c r="E90" i="1"/>
  <c r="E91" i="1"/>
  <c r="E92" i="1"/>
  <c r="E93" i="1"/>
  <c r="E94" i="1"/>
  <c r="E95" i="1"/>
  <c r="E96" i="1"/>
  <c r="E98" i="1"/>
  <c r="E99" i="1"/>
  <c r="E102" i="1"/>
  <c r="E103" i="1"/>
  <c r="E104" i="1"/>
  <c r="E105" i="1"/>
  <c r="E106" i="1"/>
  <c r="E107" i="1"/>
  <c r="E108" i="1"/>
  <c r="E109" i="1"/>
  <c r="E110" i="1"/>
  <c r="E111" i="1"/>
  <c r="E112" i="1"/>
  <c r="E113" i="1"/>
  <c r="E114" i="1"/>
  <c r="E115" i="1"/>
  <c r="C116" i="1"/>
  <c r="D116" i="1"/>
  <c r="E116" i="1" s="1"/>
  <c r="C97" i="1"/>
  <c r="C100" i="1"/>
  <c r="C6" i="1"/>
  <c r="C9" i="1"/>
  <c r="E9" i="1" s="1"/>
  <c r="C24" i="1"/>
  <c r="B6" i="1"/>
  <c r="B33" i="1" s="1"/>
  <c r="B29" i="1"/>
  <c r="D97" i="1"/>
  <c r="D100" i="1" s="1"/>
  <c r="B116" i="1"/>
  <c r="F29" i="1"/>
  <c r="F24" i="1"/>
  <c r="E24" i="1"/>
  <c r="F97" i="1"/>
  <c r="E6" i="1"/>
  <c r="F6" i="1"/>
  <c r="E100" i="1" l="1"/>
  <c r="D101" i="1"/>
  <c r="F100" i="1"/>
  <c r="B101" i="1"/>
  <c r="B117" i="1" s="1"/>
  <c r="E97" i="1"/>
  <c r="C33" i="1"/>
  <c r="C101" i="1" s="1"/>
  <c r="C117" i="1" s="1"/>
  <c r="F9" i="1"/>
  <c r="F116" i="1"/>
  <c r="F101" i="1" l="1"/>
  <c r="D117" i="1"/>
  <c r="E101" i="1"/>
  <c r="F33" i="1"/>
  <c r="E33" i="1"/>
  <c r="F117" i="1" l="1"/>
  <c r="E117" i="1"/>
</calcChain>
</file>

<file path=xl/sharedStrings.xml><?xml version="1.0" encoding="utf-8"?>
<sst xmlns="http://schemas.openxmlformats.org/spreadsheetml/2006/main" count="123" uniqueCount="122">
  <si>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</si>
  <si>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</si>
  <si>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</si>
  <si>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</si>
  <si>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</si>
  <si>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</si>
  <si>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</si>
  <si>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</si>
  <si>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</si>
  <si>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</si>
  <si>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</si>
  <si>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</si>
  <si>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</si>
  <si>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</si>
  <si>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</si>
  <si>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</si>
  <si>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</si>
  <si>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</si>
  <si>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</si>
  <si>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</si>
  <si>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</si>
  <si>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</si>
  <si>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</si>
  <si>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</si>
  <si>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</si>
  <si>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</si>
  <si>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</si>
  <si>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</si>
  <si>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</si>
  <si>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</si>
  <si>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</si>
  <si>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</si>
  <si>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</si>
  <si>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</si>
  <si>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</si>
  <si>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</si>
  <si>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</si>
  <si>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</si>
  <si>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</si>
  <si>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</si>
  <si>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</si>
  <si>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</si>
  <si>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</si>
  <si>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</si>
  <si>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</si>
  <si>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</si>
  <si>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</si>
  <si>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</si>
  <si>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</si>
  <si>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</si>
  <si>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</si>
  <si>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</si>
  <si>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</si>
  <si>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</si>
  <si>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</si>
  <si>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</si>
  <si>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</si>
  <si>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</si>
  <si>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</si>
  <si>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</si>
  <si>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</si>
  <si>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</si>
  <si>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</si>
  <si>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</si>
  <si>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</si>
  <si>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</si>
  <si>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</si>
  <si>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</si>
  <si>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</si>
  <si>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</si>
  <si>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</si>
  <si>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</si>
  <si>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</si>
  <si>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</si>
  <si>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</si>
  <si>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</si>
  <si>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</si>
  <si>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</si>
  <si>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</si>
  <si>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</si>
  <si>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</si>
  <si>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</si>
  <si>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</si>
  <si>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</si>
  <si>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</si>
  <si>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</si>
  <si>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</si>
  <si>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</si>
  <si>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</si>
  <si>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</si>
  <si>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</si>
  <si>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</si>
  <si>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</si>
  <si>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</si>
  <si>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</si>
  <si>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</si>
  <si>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</si>
  <si>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</si>
  <si>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</si>
  <si>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</si>
  <si>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</si>
  <si>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</si>
  <si>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</si>
  <si>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</si>
  <si>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</si>
  <si>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</si>
  <si>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</si>
  <si>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</si>
  <si>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</si>
  <si>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</si>
  <si>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</si>
  <si>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</si>
  <si>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</si>
  <si>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</si>
  <si>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</si>
  <si>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</si>
  <si>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</si>
  <si>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</si>
  <si>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t xml:space="preserve">Исполнение районного бюджета МО «Ульяновский район» за январь-июль 2022 года </t>
  </si>
  <si>
    <t>План за январь-июль 2022 г. (тыс. руб.)</t>
  </si>
  <si>
    <t>Исполнено за янв- июль 2022 г. (тыс. руб.)</t>
  </si>
  <si>
    <r>
      <t xml:space="preserve">Субсидии на снос аварийных расселенных многоквартирных домов </t>
    </r>
    <r>
      <rPr>
        <b/>
        <sz val="20"/>
        <rFont val="Arial"/>
        <family val="2"/>
        <charset val="204"/>
      </rPr>
      <t>(1175)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</si>
</sst>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4" fontId="9" fillId="0" borderId="1" xfId="0" applyNumberFormat="1" applyFont="1" applyFill="1" applyBorder="1"/>
    <xf numFmtId="165" fontId="9"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D114" sqref="D114"/>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6" t="s">
        <v>118</v>
      </c>
      <c r="B1" s="36"/>
      <c r="C1" s="36"/>
      <c r="D1" s="36"/>
      <c r="E1" s="36"/>
      <c r="F1" s="36"/>
    </row>
    <row r="2" spans="1:12" x14ac:dyDescent="0.2">
      <c r="A2" s="36"/>
      <c r="B2" s="36"/>
      <c r="C2" s="36"/>
      <c r="D2" s="36"/>
      <c r="E2" s="36"/>
      <c r="F2" s="36"/>
    </row>
    <row r="3" spans="1:12" ht="20.25" customHeight="1" x14ac:dyDescent="0.2">
      <c r="A3" s="37"/>
      <c r="B3" s="37"/>
      <c r="C3" s="37"/>
      <c r="D3" s="37"/>
      <c r="E3" s="37"/>
      <c r="F3" s="37"/>
    </row>
    <row r="4" spans="1:12" ht="106.5" customHeight="1" x14ac:dyDescent="0.2">
      <c r="A4" s="8"/>
      <c r="B4" s="8" t="s">
        <v>114</v>
      </c>
      <c r="C4" s="8" t="s">
        <v>119</v>
      </c>
      <c r="D4" s="8" t="s">
        <v>120</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61280</v>
      </c>
      <c r="C6" s="14">
        <f>C7</f>
        <v>30680</v>
      </c>
      <c r="D6" s="14">
        <f>D7</f>
        <v>30926.2</v>
      </c>
      <c r="E6" s="15">
        <f>D6/C6*100</f>
        <v>100.80247718383313</v>
      </c>
      <c r="F6" s="14">
        <f>D6-C6</f>
        <v>246.20000000000073</v>
      </c>
      <c r="G6" s="2"/>
      <c r="H6" s="2"/>
      <c r="I6" s="2"/>
      <c r="J6" s="2"/>
      <c r="K6" s="2"/>
      <c r="L6" s="2"/>
    </row>
    <row r="7" spans="1:12" ht="26.25" x14ac:dyDescent="0.2">
      <c r="A7" s="16" t="s">
        <v>3</v>
      </c>
      <c r="B7" s="17">
        <v>61280</v>
      </c>
      <c r="C7" s="17">
        <v>30680</v>
      </c>
      <c r="D7" s="17">
        <v>30926.2</v>
      </c>
      <c r="E7" s="15">
        <f t="shared" ref="E7:E60" si="0">D7/C7*100</f>
        <v>100.80247718383313</v>
      </c>
      <c r="F7" s="14">
        <f t="shared" ref="F7:F60" si="1">D7-C7</f>
        <v>246.20000000000073</v>
      </c>
      <c r="G7" s="2"/>
      <c r="H7" s="2"/>
      <c r="I7" s="2"/>
      <c r="J7" s="2"/>
      <c r="K7" s="2"/>
      <c r="L7" s="2"/>
    </row>
    <row r="8" spans="1:12" ht="26.25" x14ac:dyDescent="0.2">
      <c r="A8" s="18" t="s">
        <v>48</v>
      </c>
      <c r="B8" s="19">
        <v>16914.599999999999</v>
      </c>
      <c r="C8" s="19">
        <v>10611</v>
      </c>
      <c r="D8" s="19">
        <v>11987.5</v>
      </c>
      <c r="E8" s="15">
        <f t="shared" si="0"/>
        <v>112.97238714541513</v>
      </c>
      <c r="F8" s="14">
        <f t="shared" si="1"/>
        <v>1376.5</v>
      </c>
      <c r="G8" s="2"/>
      <c r="H8" s="2"/>
      <c r="I8" s="2"/>
      <c r="J8" s="2"/>
      <c r="K8" s="2"/>
      <c r="L8" s="2"/>
    </row>
    <row r="9" spans="1:12" ht="26.25" x14ac:dyDescent="0.2">
      <c r="A9" s="13" t="s">
        <v>4</v>
      </c>
      <c r="B9" s="14">
        <f>B10+B11+B12+B13</f>
        <v>31286.5</v>
      </c>
      <c r="C9" s="14">
        <f>C10+C11+C12+C13</f>
        <v>16951.400000000001</v>
      </c>
      <c r="D9" s="14">
        <f>D10+D11+D12+D13</f>
        <v>19563.8</v>
      </c>
      <c r="E9" s="15">
        <f t="shared" si="0"/>
        <v>115.41111648595394</v>
      </c>
      <c r="F9" s="14">
        <f t="shared" si="1"/>
        <v>2612.3999999999978</v>
      </c>
      <c r="G9" s="2"/>
      <c r="H9" s="2"/>
      <c r="I9" s="2"/>
      <c r="J9" s="2"/>
      <c r="K9" s="2"/>
      <c r="L9" s="2"/>
    </row>
    <row r="10" spans="1:12" ht="26.25" x14ac:dyDescent="0.2">
      <c r="A10" s="18" t="s">
        <v>49</v>
      </c>
      <c r="B10" s="17">
        <v>24665</v>
      </c>
      <c r="C10" s="17">
        <v>13500</v>
      </c>
      <c r="D10" s="17">
        <v>15873.6</v>
      </c>
      <c r="E10" s="15">
        <f t="shared" si="0"/>
        <v>117.58222222222223</v>
      </c>
      <c r="F10" s="14">
        <f t="shared" si="1"/>
        <v>2373.6000000000004</v>
      </c>
      <c r="G10" s="2"/>
      <c r="H10" s="2"/>
      <c r="I10" s="2"/>
      <c r="J10" s="2"/>
      <c r="K10" s="2"/>
      <c r="L10" s="2"/>
    </row>
    <row r="11" spans="1:12" ht="51" x14ac:dyDescent="0.2">
      <c r="A11" s="16" t="s">
        <v>5</v>
      </c>
      <c r="B11" s="17"/>
      <c r="C11" s="17"/>
      <c r="D11" s="17">
        <v>38.4</v>
      </c>
      <c r="E11" s="15" t="e">
        <f t="shared" si="0"/>
        <v>#DIV/0!</v>
      </c>
      <c r="F11" s="14">
        <f t="shared" si="1"/>
        <v>38.4</v>
      </c>
      <c r="G11" s="2"/>
      <c r="H11" s="2"/>
      <c r="I11" s="2"/>
      <c r="J11" s="2"/>
      <c r="K11" s="2"/>
      <c r="L11" s="2"/>
    </row>
    <row r="12" spans="1:12" ht="51" x14ac:dyDescent="0.2">
      <c r="A12" s="16" t="s">
        <v>46</v>
      </c>
      <c r="B12" s="20">
        <v>3111.4</v>
      </c>
      <c r="C12" s="20">
        <v>2511.4</v>
      </c>
      <c r="D12" s="17">
        <v>2936.5</v>
      </c>
      <c r="E12" s="15">
        <f t="shared" si="0"/>
        <v>116.92681372939396</v>
      </c>
      <c r="F12" s="14">
        <f t="shared" si="1"/>
        <v>425.09999999999991</v>
      </c>
      <c r="G12" s="2"/>
      <c r="H12" s="2"/>
      <c r="I12" s="2"/>
      <c r="J12" s="2"/>
      <c r="K12" s="2"/>
      <c r="L12" s="2"/>
    </row>
    <row r="13" spans="1:12" ht="26.25" x14ac:dyDescent="0.2">
      <c r="A13" s="16" t="s">
        <v>6</v>
      </c>
      <c r="B13" s="17">
        <v>3510.1</v>
      </c>
      <c r="C13" s="17">
        <v>940</v>
      </c>
      <c r="D13" s="17">
        <v>715.3</v>
      </c>
      <c r="E13" s="15">
        <f t="shared" si="0"/>
        <v>76.09574468085107</v>
      </c>
      <c r="F13" s="14">
        <f t="shared" si="1"/>
        <v>-224.70000000000005</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2110</v>
      </c>
      <c r="D17" s="19">
        <v>2228.6</v>
      </c>
      <c r="E17" s="15">
        <f t="shared" si="0"/>
        <v>105.62085308056872</v>
      </c>
      <c r="F17" s="14">
        <f t="shared" si="1"/>
        <v>118.59999999999991</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7511</v>
      </c>
      <c r="C23" s="19">
        <v>2950</v>
      </c>
      <c r="D23" s="19">
        <v>3129.8</v>
      </c>
      <c r="E23" s="15">
        <f t="shared" si="0"/>
        <v>106.09491525423729</v>
      </c>
      <c r="F23" s="14">
        <f t="shared" si="1"/>
        <v>179.80000000000018</v>
      </c>
      <c r="G23" s="2"/>
      <c r="H23" s="2"/>
      <c r="I23" s="2"/>
      <c r="J23" s="2"/>
      <c r="K23" s="2"/>
      <c r="L23" s="2"/>
    </row>
    <row r="24" spans="1:12" ht="52.5" x14ac:dyDescent="0.2">
      <c r="A24" s="13" t="s">
        <v>17</v>
      </c>
      <c r="B24" s="15">
        <f>B25</f>
        <v>2050</v>
      </c>
      <c r="C24" s="14">
        <f>C25</f>
        <v>2050</v>
      </c>
      <c r="D24" s="14">
        <f>D25</f>
        <v>2084.1</v>
      </c>
      <c r="E24" s="15">
        <f t="shared" si="0"/>
        <v>101.66341463414635</v>
      </c>
      <c r="F24" s="14">
        <f t="shared" si="1"/>
        <v>34.099999999999909</v>
      </c>
      <c r="G24" s="2"/>
      <c r="H24" s="2"/>
      <c r="I24" s="2"/>
      <c r="J24" s="2"/>
      <c r="K24" s="2"/>
      <c r="L24" s="2"/>
    </row>
    <row r="25" spans="1:12" ht="51" x14ac:dyDescent="0.2">
      <c r="A25" s="16" t="s">
        <v>18</v>
      </c>
      <c r="B25" s="20">
        <v>2050</v>
      </c>
      <c r="C25" s="20">
        <v>2050</v>
      </c>
      <c r="D25" s="17">
        <v>2084.1</v>
      </c>
      <c r="E25" s="15">
        <f t="shared" si="0"/>
        <v>101.66341463414635</v>
      </c>
      <c r="F25" s="14">
        <f t="shared" si="1"/>
        <v>34.099999999999909</v>
      </c>
      <c r="G25" s="2"/>
      <c r="H25" s="2"/>
      <c r="I25" s="2"/>
      <c r="J25" s="2"/>
      <c r="K25" s="2"/>
      <c r="L25" s="2"/>
    </row>
    <row r="26" spans="1:12" ht="52.5" x14ac:dyDescent="0.2">
      <c r="A26" s="18" t="s">
        <v>19</v>
      </c>
      <c r="B26" s="21">
        <v>36567.199999999997</v>
      </c>
      <c r="C26" s="21">
        <v>22152.2</v>
      </c>
      <c r="D26" s="21">
        <v>22602</v>
      </c>
      <c r="E26" s="15">
        <f t="shared" si="0"/>
        <v>102.03049809951156</v>
      </c>
      <c r="F26" s="14">
        <f t="shared" si="1"/>
        <v>449.79999999999927</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870</v>
      </c>
      <c r="C28" s="21">
        <v>500</v>
      </c>
      <c r="D28" s="19">
        <v>531.1</v>
      </c>
      <c r="E28" s="15">
        <f t="shared" si="0"/>
        <v>106.22</v>
      </c>
      <c r="F28" s="14">
        <f t="shared" si="1"/>
        <v>31.100000000000023</v>
      </c>
      <c r="G28" s="2"/>
      <c r="H28" s="2"/>
      <c r="I28" s="2"/>
      <c r="J28" s="2"/>
      <c r="K28" s="2"/>
      <c r="L28" s="2"/>
    </row>
    <row r="29" spans="1:12" ht="26.25" x14ac:dyDescent="0.2">
      <c r="A29" s="18" t="s">
        <v>22</v>
      </c>
      <c r="B29" s="19">
        <f>B31</f>
        <v>70</v>
      </c>
      <c r="C29" s="19"/>
      <c r="D29" s="21">
        <f>D30+D31</f>
        <v>67.5</v>
      </c>
      <c r="E29" s="15" t="e">
        <f t="shared" si="0"/>
        <v>#DIV/0!</v>
      </c>
      <c r="F29" s="14">
        <f t="shared" si="1"/>
        <v>67.5</v>
      </c>
      <c r="G29" s="2"/>
      <c r="H29" s="2"/>
      <c r="I29" s="2"/>
      <c r="J29" s="2"/>
      <c r="K29" s="2"/>
      <c r="L29" s="2"/>
    </row>
    <row r="30" spans="1:12" ht="51" x14ac:dyDescent="0.2">
      <c r="A30" s="16" t="s">
        <v>23</v>
      </c>
      <c r="B30" s="19"/>
      <c r="C30" s="19"/>
      <c r="D30" s="20">
        <v>23.1</v>
      </c>
      <c r="E30" s="15" t="e">
        <f t="shared" si="0"/>
        <v>#DIV/0!</v>
      </c>
      <c r="F30" s="14">
        <f t="shared" si="1"/>
        <v>23.1</v>
      </c>
      <c r="G30" s="2"/>
      <c r="H30" s="2"/>
      <c r="I30" s="2"/>
      <c r="J30" s="2"/>
      <c r="K30" s="2"/>
      <c r="L30" s="2"/>
    </row>
    <row r="31" spans="1:12" ht="51" x14ac:dyDescent="0.2">
      <c r="A31" s="16" t="s">
        <v>24</v>
      </c>
      <c r="B31" s="17">
        <v>70</v>
      </c>
      <c r="C31" s="17"/>
      <c r="D31" s="17">
        <v>44.4</v>
      </c>
      <c r="E31" s="15" t="e">
        <f t="shared" si="0"/>
        <v>#DIV/0!</v>
      </c>
      <c r="F31" s="14">
        <f t="shared" si="1"/>
        <v>44.4</v>
      </c>
      <c r="G31" s="2"/>
      <c r="H31" s="2"/>
      <c r="I31" s="2"/>
      <c r="J31" s="2"/>
      <c r="K31" s="2"/>
      <c r="L31" s="2"/>
    </row>
    <row r="32" spans="1:12" ht="52.5" x14ac:dyDescent="0.2">
      <c r="A32" s="18" t="s">
        <v>25</v>
      </c>
      <c r="B32" s="19">
        <v>10630</v>
      </c>
      <c r="C32" s="19">
        <v>6630</v>
      </c>
      <c r="D32" s="19">
        <v>6973.7</v>
      </c>
      <c r="E32" s="15">
        <f t="shared" si="0"/>
        <v>105.184012066365</v>
      </c>
      <c r="F32" s="14">
        <f t="shared" si="1"/>
        <v>343.69999999999982</v>
      </c>
      <c r="G32" s="2"/>
      <c r="H32" s="2"/>
      <c r="I32" s="2"/>
      <c r="J32" s="2"/>
      <c r="K32" s="2"/>
      <c r="L32" s="2"/>
    </row>
    <row r="33" spans="1:23" s="1" customFormat="1" ht="26.25" x14ac:dyDescent="0.2">
      <c r="A33" s="13" t="s">
        <v>26</v>
      </c>
      <c r="B33" s="14">
        <f>B6+B8+B9+B17+B23+B24+B26+B28+B32+B29</f>
        <v>172779.3</v>
      </c>
      <c r="C33" s="15">
        <f>C6+C8+C9+C17+C23+C24+C26+C28+C32+C29</f>
        <v>94634.6</v>
      </c>
      <c r="D33" s="15">
        <f>D6+D8+D9+D17+D23+D24+D26+D28+D32+D29</f>
        <v>100094.3</v>
      </c>
      <c r="E33" s="15">
        <f t="shared" si="0"/>
        <v>105.76924296187653</v>
      </c>
      <c r="F33" s="14">
        <f t="shared" si="1"/>
        <v>5459.6999999999971</v>
      </c>
      <c r="G33" s="2"/>
      <c r="H33" s="2"/>
      <c r="I33" s="2"/>
      <c r="J33" s="2"/>
      <c r="K33" s="2"/>
      <c r="L33" s="2"/>
      <c r="M33" s="2"/>
      <c r="N33" s="2"/>
      <c r="O33" s="2"/>
      <c r="P33" s="2"/>
      <c r="Q33" s="2"/>
      <c r="R33" s="2"/>
      <c r="S33" s="2"/>
      <c r="T33" s="2"/>
      <c r="U33" s="2"/>
      <c r="V33" s="2"/>
      <c r="W33" s="2"/>
    </row>
    <row r="34" spans="1:23" ht="77.25" x14ac:dyDescent="0.2">
      <c r="A34" s="22" t="s">
        <v>106</v>
      </c>
      <c r="B34" s="20">
        <v>20302.7</v>
      </c>
      <c r="C34" s="20">
        <v>11844</v>
      </c>
      <c r="D34" s="20">
        <v>11844</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641.70000000000005</v>
      </c>
      <c r="C35" s="20">
        <v>641.70000000000005</v>
      </c>
      <c r="D35" s="20">
        <v>641.70000000000005</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90088</v>
      </c>
      <c r="D37" s="20">
        <v>90088</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111</v>
      </c>
      <c r="B38" s="20">
        <v>126.2</v>
      </c>
      <c r="C38" s="20">
        <v>126.2</v>
      </c>
      <c r="D38" s="20">
        <v>126.2</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2">
        <v>16561.400000000001</v>
      </c>
      <c r="C39" s="32">
        <v>9887.7999999999993</v>
      </c>
      <c r="D39" s="32">
        <v>9887.7999999999993</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59</v>
      </c>
      <c r="B40" s="20">
        <v>6948.8</v>
      </c>
      <c r="C40" s="20">
        <v>2662.8</v>
      </c>
      <c r="D40" s="20">
        <v>2662.8</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65</v>
      </c>
      <c r="B46" s="20">
        <v>43.2</v>
      </c>
      <c r="C46" s="20">
        <v>27.5</v>
      </c>
      <c r="D46" s="20">
        <v>27.5</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1398</v>
      </c>
      <c r="C47" s="20">
        <v>815.5</v>
      </c>
      <c r="D47" s="20">
        <v>815.5</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103</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4" t="s">
        <v>107</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109</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3411.3</v>
      </c>
      <c r="C52" s="20">
        <v>3409.9</v>
      </c>
      <c r="D52" s="20">
        <v>3409.9</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87.1</v>
      </c>
      <c r="D57" s="20">
        <v>87.1</v>
      </c>
      <c r="E57" s="15">
        <f t="shared" si="0"/>
        <v>100</v>
      </c>
      <c r="F57" s="14">
        <f t="shared" si="1"/>
        <v>0</v>
      </c>
      <c r="G57" s="2"/>
      <c r="H57" s="2"/>
      <c r="I57" s="2"/>
      <c r="J57" s="2"/>
      <c r="K57" s="2"/>
      <c r="L57" s="2"/>
      <c r="M57" s="2"/>
      <c r="N57" s="2"/>
      <c r="O57" s="2"/>
      <c r="P57" s="2"/>
      <c r="Q57" s="2"/>
      <c r="R57" s="2"/>
      <c r="S57" s="2"/>
      <c r="T57" s="2"/>
      <c r="U57" s="2"/>
      <c r="V57" s="2"/>
      <c r="W57" s="2"/>
    </row>
    <row r="58" spans="1:23" ht="77.25" x14ac:dyDescent="0.2">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x14ac:dyDescent="0.2">
      <c r="A59" s="16" t="s">
        <v>108</v>
      </c>
      <c r="B59" s="20">
        <v>6271.8</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112</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397.4</v>
      </c>
      <c r="C61" s="20">
        <v>397.4</v>
      </c>
      <c r="D61" s="20">
        <v>397.4</v>
      </c>
      <c r="E61" s="15">
        <f t="shared" ref="E61:E88" si="2">D61/C61*100</f>
        <v>100</v>
      </c>
      <c r="F61" s="14">
        <f t="shared" ref="F61:F88"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77</v>
      </c>
      <c r="B63" s="20">
        <v>67.599999999999994</v>
      </c>
      <c r="C63" s="20">
        <v>17.600000000000001</v>
      </c>
      <c r="D63" s="20">
        <v>17.600000000000001</v>
      </c>
      <c r="E63" s="15">
        <f t="shared" si="2"/>
        <v>100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4.0999999999999996</v>
      </c>
      <c r="D64" s="20">
        <v>4.0999999999999996</v>
      </c>
      <c r="E64" s="15">
        <f t="shared" si="2"/>
        <v>100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104</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8723.2000000000007</v>
      </c>
      <c r="D67" s="20">
        <v>8723.2000000000007</v>
      </c>
      <c r="E67" s="15">
        <f>D67/C67*100</f>
        <v>100</v>
      </c>
      <c r="F67" s="14">
        <f>D67-C67</f>
        <v>0</v>
      </c>
      <c r="G67" s="2"/>
      <c r="H67" s="2"/>
      <c r="I67" s="2"/>
      <c r="J67" s="2"/>
      <c r="K67" s="2"/>
      <c r="L67" s="2"/>
      <c r="M67" s="2"/>
      <c r="N67" s="2"/>
      <c r="O67" s="2"/>
      <c r="P67" s="2"/>
      <c r="Q67" s="2"/>
      <c r="R67" s="2"/>
      <c r="S67" s="2"/>
      <c r="T67" s="2"/>
      <c r="U67" s="2"/>
      <c r="V67" s="2"/>
      <c r="W67" s="2"/>
    </row>
    <row r="68" spans="1:23" ht="310.5" customHeight="1" x14ac:dyDescent="0.2">
      <c r="A68" s="16" t="s">
        <v>81</v>
      </c>
      <c r="B68" s="20">
        <v>410.6</v>
      </c>
      <c r="C68" s="20">
        <v>76.5</v>
      </c>
      <c r="D68" s="20">
        <v>76.5</v>
      </c>
      <c r="E68" s="15">
        <f t="shared" si="2"/>
        <v>100</v>
      </c>
      <c r="F68" s="14">
        <f t="shared" si="3"/>
        <v>0</v>
      </c>
      <c r="G68" s="2"/>
      <c r="H68" s="2"/>
      <c r="I68" s="2"/>
      <c r="J68" s="2"/>
      <c r="K68" s="2"/>
      <c r="L68" s="2"/>
      <c r="M68" s="2"/>
      <c r="N68" s="2"/>
      <c r="O68" s="2"/>
      <c r="P68" s="2"/>
      <c r="Q68" s="2"/>
      <c r="R68" s="2"/>
      <c r="S68" s="2"/>
      <c r="T68" s="2"/>
      <c r="U68" s="2"/>
      <c r="V68" s="2"/>
      <c r="W68" s="2"/>
    </row>
    <row r="69" spans="1:23" ht="133.5" customHeight="1" x14ac:dyDescent="0.2">
      <c r="A69" s="16" t="s">
        <v>82</v>
      </c>
      <c r="B69" s="20">
        <v>35609.800000000003</v>
      </c>
      <c r="C69" s="20">
        <v>17580.5</v>
      </c>
      <c r="D69" s="20">
        <v>17580.5</v>
      </c>
      <c r="E69" s="15">
        <f t="shared" si="2"/>
        <v>100</v>
      </c>
      <c r="F69" s="14">
        <f t="shared" si="3"/>
        <v>0</v>
      </c>
      <c r="G69" s="2"/>
      <c r="H69" s="2"/>
      <c r="I69" s="2"/>
      <c r="J69" s="2"/>
      <c r="K69" s="2"/>
      <c r="L69" s="2"/>
      <c r="M69" s="2"/>
      <c r="N69" s="2"/>
      <c r="O69" s="2"/>
      <c r="P69" s="2"/>
      <c r="Q69" s="2"/>
      <c r="R69" s="2"/>
      <c r="S69" s="2"/>
      <c r="T69" s="2"/>
      <c r="U69" s="2"/>
      <c r="V69" s="2"/>
      <c r="W69" s="2"/>
    </row>
    <row r="70" spans="1:23" ht="77.25" x14ac:dyDescent="0.2">
      <c r="A70" s="16" t="s">
        <v>83</v>
      </c>
      <c r="B70" s="20">
        <v>980.7</v>
      </c>
      <c r="C70" s="32">
        <v>537.6</v>
      </c>
      <c r="D70" s="32">
        <v>537.6</v>
      </c>
      <c r="E70" s="15">
        <f t="shared" si="2"/>
        <v>100</v>
      </c>
      <c r="F70" s="14">
        <f t="shared" si="3"/>
        <v>0</v>
      </c>
      <c r="G70" s="2"/>
      <c r="H70" s="2"/>
      <c r="I70" s="2"/>
      <c r="J70" s="2"/>
      <c r="K70" s="2"/>
      <c r="L70" s="2"/>
      <c r="M70" s="2"/>
      <c r="N70" s="2"/>
      <c r="O70" s="2"/>
      <c r="P70" s="2"/>
      <c r="Q70" s="2"/>
      <c r="R70" s="2"/>
      <c r="S70" s="2"/>
      <c r="T70" s="2"/>
      <c r="U70" s="2"/>
      <c r="V70" s="2"/>
      <c r="W70" s="2"/>
    </row>
    <row r="71" spans="1:23" ht="79.5" customHeight="1" x14ac:dyDescent="0.2">
      <c r="A71" s="16" t="s">
        <v>84</v>
      </c>
      <c r="B71" s="20">
        <v>13741.3</v>
      </c>
      <c r="C71" s="20">
        <v>8015</v>
      </c>
      <c r="D71" s="20">
        <v>8015</v>
      </c>
      <c r="E71" s="15">
        <f t="shared" si="2"/>
        <v>100</v>
      </c>
      <c r="F71" s="14">
        <f t="shared" si="3"/>
        <v>0</v>
      </c>
      <c r="G71" s="2"/>
      <c r="H71" s="2"/>
      <c r="I71" s="2"/>
      <c r="J71" s="2"/>
      <c r="K71" s="2"/>
      <c r="L71" s="2"/>
      <c r="M71" s="2"/>
      <c r="N71" s="2"/>
      <c r="O71" s="2"/>
      <c r="P71" s="2"/>
      <c r="Q71" s="2"/>
      <c r="R71" s="2"/>
      <c r="S71" s="2"/>
      <c r="T71" s="2"/>
      <c r="U71" s="2"/>
      <c r="V71" s="2"/>
      <c r="W71" s="2"/>
    </row>
    <row r="72" spans="1:23" ht="102.75" x14ac:dyDescent="0.2">
      <c r="A72" s="16" t="s">
        <v>85</v>
      </c>
      <c r="B72" s="20">
        <v>261.8</v>
      </c>
      <c r="C72" s="33">
        <v>152.69999999999999</v>
      </c>
      <c r="D72" s="33">
        <v>152.69999999999999</v>
      </c>
      <c r="E72" s="15">
        <f t="shared" si="2"/>
        <v>100</v>
      </c>
      <c r="F72" s="14">
        <f t="shared" si="3"/>
        <v>0</v>
      </c>
      <c r="G72" s="2"/>
      <c r="H72" s="2"/>
      <c r="I72" s="2"/>
      <c r="J72" s="2"/>
      <c r="K72" s="2"/>
      <c r="L72" s="2"/>
      <c r="M72" s="2"/>
      <c r="N72" s="2"/>
      <c r="O72" s="2"/>
      <c r="P72" s="2"/>
      <c r="Q72" s="2"/>
      <c r="R72" s="2"/>
      <c r="S72" s="2"/>
      <c r="T72" s="2"/>
      <c r="U72" s="2"/>
      <c r="V72" s="2"/>
      <c r="W72" s="2"/>
    </row>
    <row r="73" spans="1:23" ht="77.25" x14ac:dyDescent="0.2">
      <c r="A73" s="16" t="s">
        <v>86</v>
      </c>
      <c r="B73" s="20">
        <v>8442.6</v>
      </c>
      <c r="C73" s="20">
        <v>7159.2</v>
      </c>
      <c r="D73" s="20">
        <v>7159.2</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113</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52.5" x14ac:dyDescent="0.2">
      <c r="A75" s="16" t="s">
        <v>87</v>
      </c>
      <c r="B75" s="20">
        <v>710.4</v>
      </c>
      <c r="C75" s="20">
        <v>347.8</v>
      </c>
      <c r="D75" s="20">
        <v>347.8</v>
      </c>
      <c r="E75" s="15">
        <f>D75/C75*100</f>
        <v>100</v>
      </c>
      <c r="F75" s="14">
        <f>D75-C75</f>
        <v>0</v>
      </c>
      <c r="G75" s="2"/>
      <c r="H75" s="2"/>
      <c r="I75" s="2"/>
      <c r="J75" s="2"/>
      <c r="K75" s="2"/>
      <c r="L75" s="2"/>
      <c r="M75" s="2"/>
      <c r="N75" s="2"/>
      <c r="O75" s="2"/>
      <c r="P75" s="2"/>
      <c r="Q75" s="2"/>
      <c r="R75" s="2"/>
      <c r="S75" s="2"/>
      <c r="T75" s="2"/>
      <c r="U75" s="2"/>
      <c r="V75" s="2"/>
      <c r="W75" s="2"/>
    </row>
    <row r="76" spans="1:23" ht="183" customHeight="1" x14ac:dyDescent="0.2">
      <c r="A76" s="16" t="s">
        <v>105</v>
      </c>
      <c r="B76" s="20">
        <v>731.8</v>
      </c>
      <c r="C76" s="20">
        <v>731.8</v>
      </c>
      <c r="D76" s="20">
        <v>731.8</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x14ac:dyDescent="0.2">
      <c r="A77" s="16" t="s">
        <v>88</v>
      </c>
      <c r="B77" s="20">
        <v>379.8</v>
      </c>
      <c r="C77" s="20">
        <v>257.8</v>
      </c>
      <c r="D77" s="20">
        <v>257.8</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x14ac:dyDescent="0.2">
      <c r="A78" s="16" t="s">
        <v>89</v>
      </c>
      <c r="B78" s="20">
        <v>37260.5</v>
      </c>
      <c r="C78" s="20">
        <v>5059.5</v>
      </c>
      <c r="D78" s="20">
        <v>5059.5</v>
      </c>
      <c r="E78" s="15">
        <f t="shared" si="2"/>
        <v>100</v>
      </c>
      <c r="F78" s="14">
        <f t="shared" si="3"/>
        <v>0</v>
      </c>
      <c r="G78" s="2"/>
      <c r="H78" s="2"/>
      <c r="I78" s="2"/>
      <c r="J78" s="2"/>
      <c r="K78" s="2"/>
      <c r="L78" s="2"/>
      <c r="M78" s="2"/>
      <c r="N78" s="2"/>
      <c r="O78" s="2"/>
      <c r="P78" s="2"/>
      <c r="Q78" s="2"/>
      <c r="R78" s="2"/>
      <c r="S78" s="2"/>
      <c r="T78" s="2"/>
      <c r="U78" s="2"/>
      <c r="V78" s="2"/>
      <c r="W78" s="2"/>
    </row>
    <row r="79" spans="1:23" ht="102.75" x14ac:dyDescent="0.2">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x14ac:dyDescent="0.2">
      <c r="A80" s="16" t="s">
        <v>91</v>
      </c>
      <c r="B80" s="20">
        <v>50237</v>
      </c>
      <c r="C80" s="20">
        <v>33037</v>
      </c>
      <c r="D80" s="20">
        <v>33037</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x14ac:dyDescent="0.2">
      <c r="A81" s="16" t="s">
        <v>92</v>
      </c>
      <c r="B81" s="20">
        <v>241.2</v>
      </c>
      <c r="C81" s="20">
        <v>184.1</v>
      </c>
      <c r="D81" s="20">
        <v>184.1</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116</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x14ac:dyDescent="0.2">
      <c r="A83" s="16" t="s">
        <v>93</v>
      </c>
      <c r="B83" s="20">
        <v>3152.5</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x14ac:dyDescent="0.2">
      <c r="A84" s="16" t="s">
        <v>94</v>
      </c>
      <c r="B84" s="20">
        <v>278567.40000000002</v>
      </c>
      <c r="C84" s="20">
        <v>186362</v>
      </c>
      <c r="D84" s="20">
        <v>186362</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x14ac:dyDescent="0.2">
      <c r="A85" s="24" t="s">
        <v>117</v>
      </c>
      <c r="B85" s="20">
        <v>1550</v>
      </c>
      <c r="C85" s="20">
        <v>1550</v>
      </c>
      <c r="D85" s="20">
        <v>1550</v>
      </c>
      <c r="E85" s="15">
        <f t="shared" si="2"/>
        <v>100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121</v>
      </c>
      <c r="B86" s="20">
        <v>2282.4</v>
      </c>
      <c r="C86" s="20"/>
      <c r="D86" s="20"/>
      <c r="E86" s="15"/>
      <c r="F86" s="14"/>
      <c r="G86" s="2"/>
      <c r="H86" s="2"/>
      <c r="I86" s="2"/>
      <c r="J86" s="2"/>
      <c r="K86" s="2"/>
      <c r="L86" s="2"/>
      <c r="M86" s="2"/>
      <c r="N86" s="2"/>
      <c r="O86" s="2"/>
      <c r="P86" s="2"/>
      <c r="Q86" s="2"/>
      <c r="R86" s="2"/>
      <c r="S86" s="2"/>
      <c r="T86" s="2"/>
      <c r="U86" s="2"/>
      <c r="V86" s="2"/>
      <c r="W86" s="2"/>
    </row>
    <row r="87" spans="1:23" ht="103.5" customHeight="1" x14ac:dyDescent="0.2">
      <c r="A87" s="24" t="s">
        <v>115</v>
      </c>
      <c r="B87" s="20">
        <v>0</v>
      </c>
      <c r="C87" s="20">
        <v>0</v>
      </c>
      <c r="D87" s="20">
        <v>0</v>
      </c>
      <c r="E87" s="15" t="e">
        <f t="shared" si="2"/>
        <v>#DIV/0!</v>
      </c>
      <c r="F87" s="14">
        <f t="shared" si="3"/>
        <v>0</v>
      </c>
      <c r="G87" s="2"/>
      <c r="H87" s="2"/>
      <c r="I87" s="2"/>
      <c r="J87" s="2"/>
      <c r="K87" s="2"/>
      <c r="L87" s="2"/>
      <c r="M87" s="2"/>
      <c r="N87" s="2"/>
      <c r="O87" s="2"/>
      <c r="P87" s="2"/>
      <c r="Q87" s="2"/>
      <c r="R87" s="2"/>
      <c r="S87" s="2"/>
      <c r="T87" s="2"/>
      <c r="U87" s="2"/>
      <c r="V87" s="2"/>
      <c r="W87" s="2"/>
    </row>
    <row r="88" spans="1:23" ht="103.5" customHeight="1" x14ac:dyDescent="0.2">
      <c r="A88" s="24" t="s">
        <v>110</v>
      </c>
      <c r="B88" s="20">
        <v>227.27</v>
      </c>
      <c r="C88" s="20">
        <v>227.3</v>
      </c>
      <c r="D88" s="20">
        <v>227.3</v>
      </c>
      <c r="E88" s="15">
        <f t="shared" si="2"/>
        <v>100</v>
      </c>
      <c r="F88" s="14">
        <f t="shared" si="3"/>
        <v>0</v>
      </c>
      <c r="G88" s="2"/>
      <c r="H88" s="2"/>
      <c r="I88" s="2"/>
      <c r="J88" s="2"/>
      <c r="K88" s="2"/>
      <c r="L88" s="2"/>
      <c r="M88" s="2"/>
      <c r="N88" s="2"/>
      <c r="O88" s="2"/>
      <c r="P88" s="2"/>
      <c r="Q88" s="2"/>
      <c r="R88" s="2"/>
      <c r="S88" s="2"/>
      <c r="T88" s="2"/>
      <c r="U88" s="2"/>
      <c r="V88" s="2"/>
      <c r="W88" s="2"/>
    </row>
    <row r="89" spans="1:23" ht="129" customHeight="1" x14ac:dyDescent="0.35">
      <c r="A89" s="24" t="s">
        <v>95</v>
      </c>
      <c r="B89" s="23">
        <v>0</v>
      </c>
      <c r="C89" s="23">
        <v>0</v>
      </c>
      <c r="D89" s="23">
        <v>0</v>
      </c>
      <c r="E89" s="15" t="e">
        <f t="shared" ref="E89:E117" si="4">D89/C89*100</f>
        <v>#DIV/0!</v>
      </c>
      <c r="F89" s="14">
        <f t="shared" ref="F89:F117" si="5">D89-C89</f>
        <v>0</v>
      </c>
      <c r="G89" s="4"/>
      <c r="H89" s="2"/>
      <c r="I89" s="2"/>
      <c r="J89" s="2"/>
      <c r="K89" s="2"/>
      <c r="L89" s="2"/>
      <c r="M89" s="2"/>
      <c r="N89" s="2"/>
      <c r="O89" s="2"/>
      <c r="P89" s="2"/>
      <c r="Q89" s="2"/>
      <c r="R89" s="2"/>
      <c r="S89" s="2"/>
      <c r="T89" s="2"/>
      <c r="U89" s="2"/>
      <c r="V89" s="2"/>
      <c r="W89" s="2"/>
    </row>
    <row r="90" spans="1:23" ht="96" customHeight="1" x14ac:dyDescent="0.35">
      <c r="A90" s="24" t="s">
        <v>96</v>
      </c>
      <c r="B90" s="23">
        <v>22637.200000000001</v>
      </c>
      <c r="C90" s="20">
        <v>0</v>
      </c>
      <c r="D90" s="20">
        <v>0</v>
      </c>
      <c r="E90" s="15" t="e">
        <f t="shared" si="4"/>
        <v>#DIV/0!</v>
      </c>
      <c r="F90" s="14">
        <f t="shared" si="5"/>
        <v>0</v>
      </c>
      <c r="G90" s="4"/>
      <c r="H90" s="2"/>
      <c r="I90" s="2"/>
      <c r="J90" s="2"/>
      <c r="K90" s="2"/>
      <c r="L90" s="2"/>
      <c r="M90" s="2"/>
      <c r="N90" s="2"/>
      <c r="O90" s="2"/>
      <c r="P90" s="2"/>
      <c r="Q90" s="2"/>
      <c r="R90" s="2"/>
      <c r="S90" s="2"/>
      <c r="T90" s="2"/>
      <c r="U90" s="2"/>
      <c r="V90" s="2"/>
      <c r="W90" s="2"/>
    </row>
    <row r="91" spans="1:23" ht="84.6" customHeight="1" x14ac:dyDescent="0.35">
      <c r="A91" s="24" t="s">
        <v>97</v>
      </c>
      <c r="B91" s="23">
        <v>120000</v>
      </c>
      <c r="C91" s="23">
        <v>120000</v>
      </c>
      <c r="D91" s="23">
        <v>120000</v>
      </c>
      <c r="E91" s="15">
        <f t="shared" si="4"/>
        <v>100</v>
      </c>
      <c r="F91" s="14">
        <f t="shared" si="5"/>
        <v>0</v>
      </c>
      <c r="G91" s="4"/>
      <c r="H91" s="2"/>
      <c r="I91" s="2"/>
      <c r="J91" s="2"/>
      <c r="K91" s="2"/>
      <c r="L91" s="2"/>
      <c r="M91" s="2"/>
      <c r="N91" s="2"/>
      <c r="O91" s="2"/>
      <c r="P91" s="2"/>
      <c r="Q91" s="2"/>
      <c r="R91" s="2"/>
      <c r="S91" s="2"/>
      <c r="T91" s="2"/>
      <c r="U91" s="2"/>
      <c r="V91" s="2"/>
      <c r="W91" s="2"/>
    </row>
    <row r="92" spans="1:23" ht="151.5" customHeight="1" x14ac:dyDescent="0.2">
      <c r="A92" s="31" t="s">
        <v>98</v>
      </c>
      <c r="B92" s="23">
        <v>3250</v>
      </c>
      <c r="C92" s="20">
        <v>1255.7</v>
      </c>
      <c r="D92" s="20">
        <v>1255.7</v>
      </c>
      <c r="E92" s="15">
        <f t="shared" si="4"/>
        <v>100</v>
      </c>
      <c r="F92" s="14">
        <f t="shared" si="5"/>
        <v>0</v>
      </c>
      <c r="G92" s="2"/>
      <c r="H92" s="2"/>
      <c r="I92" s="2"/>
      <c r="J92" s="2"/>
      <c r="K92" s="2"/>
      <c r="L92" s="2"/>
      <c r="M92" s="2"/>
      <c r="N92" s="2"/>
      <c r="O92" s="2"/>
      <c r="P92" s="2"/>
      <c r="Q92" s="2"/>
      <c r="R92" s="2"/>
      <c r="S92" s="2"/>
      <c r="T92" s="2"/>
      <c r="U92" s="2"/>
      <c r="V92" s="2"/>
      <c r="W92" s="2"/>
    </row>
    <row r="93" spans="1:23" ht="104.25" customHeight="1" x14ac:dyDescent="0.2">
      <c r="A93" s="31" t="s">
        <v>99</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111.75" customHeight="1" x14ac:dyDescent="0.2">
      <c r="A94" s="31" t="s">
        <v>100</v>
      </c>
      <c r="B94" s="23">
        <v>0</v>
      </c>
      <c r="C94" s="20">
        <v>0</v>
      </c>
      <c r="D94" s="20">
        <v>0</v>
      </c>
      <c r="E94" s="15" t="e">
        <f t="shared" si="4"/>
        <v>#DIV/0!</v>
      </c>
      <c r="F94" s="14">
        <f t="shared" si="5"/>
        <v>0</v>
      </c>
      <c r="G94" s="2"/>
      <c r="H94" s="2"/>
      <c r="I94" s="2"/>
      <c r="J94" s="2"/>
      <c r="K94" s="2"/>
      <c r="L94" s="2"/>
      <c r="M94" s="2"/>
      <c r="N94" s="2"/>
      <c r="O94" s="2"/>
      <c r="P94" s="2"/>
      <c r="Q94" s="2"/>
      <c r="R94" s="2"/>
      <c r="S94" s="2"/>
      <c r="T94" s="2"/>
      <c r="U94" s="2"/>
      <c r="V94" s="2"/>
      <c r="W94" s="2"/>
    </row>
    <row r="95" spans="1:23" ht="52.15" customHeight="1" x14ac:dyDescent="0.2">
      <c r="A95" s="24" t="s">
        <v>101</v>
      </c>
      <c r="B95" s="20">
        <v>2136.1</v>
      </c>
      <c r="C95" s="20">
        <v>2136.1</v>
      </c>
      <c r="D95" s="20">
        <v>2136.1</v>
      </c>
      <c r="E95" s="15">
        <f t="shared" si="4"/>
        <v>100</v>
      </c>
      <c r="F95" s="14">
        <f t="shared" si="5"/>
        <v>0</v>
      </c>
      <c r="G95" s="2"/>
      <c r="H95" s="2"/>
      <c r="I95" s="2"/>
      <c r="J95" s="2"/>
      <c r="K95" s="2"/>
      <c r="L95" s="2"/>
      <c r="M95" s="2"/>
      <c r="N95" s="2"/>
      <c r="O95" s="2"/>
      <c r="P95" s="2"/>
      <c r="Q95" s="2"/>
      <c r="R95" s="2"/>
      <c r="S95" s="2"/>
      <c r="T95" s="2"/>
      <c r="U95" s="2"/>
      <c r="V95" s="2"/>
      <c r="W95" s="2"/>
    </row>
    <row r="96" spans="1:23" ht="77.25" customHeight="1" x14ac:dyDescent="0.2">
      <c r="A96" s="24" t="s">
        <v>102</v>
      </c>
      <c r="B96" s="20">
        <v>88.8</v>
      </c>
      <c r="C96" s="20">
        <v>0</v>
      </c>
      <c r="D96" s="20">
        <v>0</v>
      </c>
      <c r="E96" s="15" t="e">
        <f t="shared" si="4"/>
        <v>#DIV/0!</v>
      </c>
      <c r="F96" s="14">
        <f t="shared" si="5"/>
        <v>0</v>
      </c>
      <c r="G96" s="2"/>
      <c r="H96" s="2"/>
      <c r="I96" s="2"/>
      <c r="J96" s="2"/>
      <c r="K96" s="2"/>
      <c r="L96" s="2"/>
      <c r="M96" s="2"/>
      <c r="N96" s="2"/>
      <c r="O96" s="2"/>
      <c r="P96" s="2"/>
      <c r="Q96" s="2"/>
      <c r="R96" s="2"/>
      <c r="S96" s="2"/>
      <c r="T96" s="2"/>
      <c r="U96" s="2"/>
      <c r="V96" s="2"/>
      <c r="W96" s="2"/>
    </row>
    <row r="97" spans="1:23" ht="52.5" x14ac:dyDescent="0.2">
      <c r="A97" s="25" t="s">
        <v>28</v>
      </c>
      <c r="B97" s="27">
        <f>SUM(B34:B96)</f>
        <v>781213.54</v>
      </c>
      <c r="C97" s="27">
        <f>SUM(C34:C96)</f>
        <v>514129.5</v>
      </c>
      <c r="D97" s="27">
        <f>SUM(D34:D96)</f>
        <v>514129.5</v>
      </c>
      <c r="E97" s="15">
        <f t="shared" si="4"/>
        <v>100</v>
      </c>
      <c r="F97" s="14">
        <f t="shared" si="5"/>
        <v>0</v>
      </c>
      <c r="G97" s="2"/>
      <c r="H97" s="2"/>
      <c r="I97" s="2"/>
      <c r="J97" s="2"/>
      <c r="K97" s="2"/>
      <c r="L97" s="2"/>
      <c r="M97" s="2"/>
      <c r="N97" s="2"/>
      <c r="O97" s="2"/>
      <c r="P97" s="2"/>
      <c r="Q97" s="2"/>
      <c r="R97" s="2"/>
      <c r="S97" s="2"/>
      <c r="T97" s="2"/>
      <c r="U97" s="2"/>
      <c r="V97" s="2"/>
      <c r="W97" s="2"/>
    </row>
    <row r="98" spans="1:23" ht="26.25" x14ac:dyDescent="0.2">
      <c r="A98" s="18" t="s">
        <v>29</v>
      </c>
      <c r="B98" s="21">
        <v>140.19999999999999</v>
      </c>
      <c r="C98" s="21">
        <v>191.2</v>
      </c>
      <c r="D98" s="21">
        <v>191.2</v>
      </c>
      <c r="E98" s="15">
        <f t="shared" si="4"/>
        <v>100</v>
      </c>
      <c r="F98" s="14">
        <f t="shared" si="5"/>
        <v>0</v>
      </c>
      <c r="G98" s="2"/>
      <c r="H98" s="2"/>
      <c r="I98" s="2"/>
      <c r="J98" s="2"/>
      <c r="K98" s="2"/>
      <c r="L98" s="2"/>
      <c r="M98" s="2"/>
      <c r="N98" s="2"/>
      <c r="O98" s="2"/>
      <c r="P98" s="2"/>
      <c r="Q98" s="2"/>
      <c r="R98" s="2"/>
      <c r="S98" s="2"/>
      <c r="T98" s="2"/>
      <c r="U98" s="2"/>
      <c r="V98" s="2"/>
      <c r="W98" s="2"/>
    </row>
    <row r="99" spans="1:23" ht="25.5" x14ac:dyDescent="0.2">
      <c r="A99" s="16" t="s">
        <v>27</v>
      </c>
      <c r="B99" s="21"/>
      <c r="C99" s="21">
        <v>-8223.9</v>
      </c>
      <c r="D99" s="21">
        <v>-8223.9</v>
      </c>
      <c r="E99" s="15">
        <f t="shared" si="4"/>
        <v>100</v>
      </c>
      <c r="F99" s="14">
        <f t="shared" si="5"/>
        <v>0</v>
      </c>
      <c r="G99" s="2"/>
      <c r="H99" s="2"/>
      <c r="I99" s="2"/>
      <c r="J99" s="2"/>
      <c r="K99" s="2"/>
      <c r="L99" s="2"/>
      <c r="M99" s="2"/>
      <c r="N99" s="2"/>
      <c r="O99" s="2"/>
      <c r="P99" s="2"/>
      <c r="Q99" s="2"/>
      <c r="R99" s="2"/>
      <c r="S99" s="2"/>
      <c r="T99" s="2"/>
      <c r="U99" s="2"/>
      <c r="V99" s="2"/>
      <c r="W99" s="2"/>
    </row>
    <row r="100" spans="1:23" s="1" customFormat="1" ht="26.25" x14ac:dyDescent="0.2">
      <c r="A100" s="25" t="s">
        <v>47</v>
      </c>
      <c r="B100" s="26">
        <f>SUM(B97:B99)</f>
        <v>781353.74</v>
      </c>
      <c r="C100" s="27">
        <f>SUM(C97:C99)</f>
        <v>506096.8</v>
      </c>
      <c r="D100" s="27">
        <f>SUM(D97:D99)</f>
        <v>506096.8</v>
      </c>
      <c r="E100" s="15">
        <f t="shared" si="4"/>
        <v>100</v>
      </c>
      <c r="F100" s="14">
        <f t="shared" si="5"/>
        <v>0</v>
      </c>
      <c r="G100" s="2"/>
      <c r="H100" s="2"/>
      <c r="I100" s="2"/>
      <c r="J100" s="2"/>
      <c r="K100" s="2"/>
      <c r="L100" s="2"/>
      <c r="M100" s="2"/>
      <c r="N100" s="2"/>
      <c r="O100" s="2"/>
      <c r="P100" s="2"/>
      <c r="Q100" s="2"/>
      <c r="R100" s="2"/>
      <c r="S100" s="2"/>
      <c r="T100" s="2"/>
      <c r="U100" s="2"/>
      <c r="V100" s="2"/>
      <c r="W100" s="2"/>
    </row>
    <row r="101" spans="1:23" ht="26.25" x14ac:dyDescent="0.2">
      <c r="A101" s="25" t="s">
        <v>30</v>
      </c>
      <c r="B101" s="26">
        <f>SUM(B100+B33)</f>
        <v>954133.04</v>
      </c>
      <c r="C101" s="26">
        <f>SUM(C100+C33)</f>
        <v>600731.4</v>
      </c>
      <c r="D101" s="26">
        <f>SUM(D100+D33)</f>
        <v>606191.1</v>
      </c>
      <c r="E101" s="15">
        <f t="shared" si="4"/>
        <v>100.90884212145394</v>
      </c>
      <c r="F101" s="14">
        <f t="shared" si="5"/>
        <v>5459.6999999999534</v>
      </c>
      <c r="G101" s="2"/>
      <c r="H101" s="2"/>
      <c r="I101" s="2"/>
      <c r="J101" s="2"/>
      <c r="K101" s="2"/>
      <c r="L101" s="2"/>
      <c r="M101" s="2"/>
      <c r="N101" s="2"/>
      <c r="O101" s="2"/>
      <c r="P101" s="2"/>
      <c r="Q101" s="2"/>
      <c r="R101" s="2"/>
      <c r="S101" s="2"/>
      <c r="T101" s="2"/>
      <c r="U101" s="2"/>
      <c r="V101" s="2"/>
      <c r="W101" s="2"/>
    </row>
    <row r="102" spans="1:23" ht="26.25" x14ac:dyDescent="0.2">
      <c r="A102" s="28" t="s">
        <v>31</v>
      </c>
      <c r="B102" s="21"/>
      <c r="C102" s="21"/>
      <c r="D102" s="21"/>
      <c r="E102" s="15" t="e">
        <f t="shared" si="4"/>
        <v>#DIV/0!</v>
      </c>
      <c r="F102" s="14">
        <f t="shared" si="5"/>
        <v>0</v>
      </c>
      <c r="G102" s="2"/>
      <c r="H102" s="2"/>
      <c r="I102" s="2"/>
      <c r="J102" s="2"/>
      <c r="K102" s="2"/>
      <c r="L102" s="2"/>
      <c r="M102" s="2"/>
      <c r="N102" s="2"/>
      <c r="O102" s="2"/>
      <c r="P102" s="2"/>
      <c r="Q102" s="2"/>
      <c r="R102" s="2"/>
      <c r="S102" s="2"/>
      <c r="T102" s="2"/>
      <c r="U102" s="2"/>
      <c r="V102" s="2"/>
      <c r="W102" s="2"/>
    </row>
    <row r="103" spans="1:23" ht="26.25" x14ac:dyDescent="0.2">
      <c r="A103" s="16" t="s">
        <v>32</v>
      </c>
      <c r="B103" s="35">
        <v>75436.3</v>
      </c>
      <c r="C103" s="35">
        <v>53703.5</v>
      </c>
      <c r="D103" s="35">
        <v>49165.3</v>
      </c>
      <c r="E103" s="15">
        <f t="shared" si="4"/>
        <v>91.54952656716975</v>
      </c>
      <c r="F103" s="14">
        <f t="shared" si="5"/>
        <v>-4538.1999999999971</v>
      </c>
      <c r="G103" s="2"/>
      <c r="H103" s="2"/>
      <c r="I103" s="2"/>
      <c r="J103" s="2"/>
      <c r="K103" s="2"/>
      <c r="L103" s="2"/>
      <c r="M103" s="2"/>
      <c r="N103" s="2"/>
      <c r="O103" s="2"/>
      <c r="P103" s="2"/>
      <c r="Q103" s="2"/>
      <c r="R103" s="2"/>
      <c r="S103" s="2"/>
      <c r="T103" s="2"/>
      <c r="U103" s="2"/>
      <c r="V103" s="2"/>
      <c r="W103" s="2"/>
    </row>
    <row r="104" spans="1:23" ht="26.25" x14ac:dyDescent="0.4">
      <c r="A104" s="16" t="s">
        <v>33</v>
      </c>
      <c r="B104" s="34"/>
      <c r="C104" s="34"/>
      <c r="D104" s="34"/>
      <c r="E104" s="15" t="e">
        <f t="shared" si="4"/>
        <v>#DIV/0!</v>
      </c>
      <c r="F104" s="14">
        <f t="shared" si="5"/>
        <v>0</v>
      </c>
      <c r="G104" s="2"/>
      <c r="H104" s="2"/>
      <c r="I104" s="2"/>
      <c r="J104" s="2"/>
      <c r="K104" s="2"/>
      <c r="L104" s="2"/>
      <c r="M104" s="2"/>
      <c r="N104" s="2"/>
      <c r="O104" s="2"/>
      <c r="P104" s="2"/>
      <c r="Q104" s="2"/>
      <c r="R104" s="2"/>
      <c r="S104" s="2"/>
      <c r="T104" s="2"/>
      <c r="U104" s="2"/>
      <c r="V104" s="2"/>
      <c r="W104" s="2"/>
    </row>
    <row r="105" spans="1:23" ht="51" x14ac:dyDescent="0.2">
      <c r="A105" s="16" t="s">
        <v>34</v>
      </c>
      <c r="B105" s="35">
        <v>757.6</v>
      </c>
      <c r="C105" s="35">
        <v>467.8</v>
      </c>
      <c r="D105" s="35">
        <v>458.7</v>
      </c>
      <c r="E105" s="15">
        <f t="shared" si="4"/>
        <v>98.054724241128682</v>
      </c>
      <c r="F105" s="14">
        <f t="shared" si="5"/>
        <v>-9.1000000000000227</v>
      </c>
      <c r="G105" s="2"/>
      <c r="H105" s="2"/>
      <c r="I105" s="2"/>
      <c r="J105" s="2"/>
      <c r="K105" s="2"/>
      <c r="L105" s="2"/>
      <c r="M105" s="2"/>
      <c r="N105" s="2"/>
      <c r="O105" s="2"/>
      <c r="P105" s="2"/>
      <c r="Q105" s="2"/>
      <c r="R105" s="2"/>
      <c r="S105" s="2"/>
      <c r="T105" s="2"/>
      <c r="U105" s="2"/>
      <c r="V105" s="2"/>
      <c r="W105" s="2"/>
    </row>
    <row r="106" spans="1:23" ht="26.25" x14ac:dyDescent="0.2">
      <c r="A106" s="16" t="s">
        <v>35</v>
      </c>
      <c r="B106" s="35">
        <v>64514.5</v>
      </c>
      <c r="C106" s="35">
        <v>11524.1</v>
      </c>
      <c r="D106" s="35">
        <v>11521.2</v>
      </c>
      <c r="E106" s="15">
        <f t="shared" si="4"/>
        <v>99.974835345059489</v>
      </c>
      <c r="F106" s="14">
        <f t="shared" si="5"/>
        <v>-2.8999999999996362</v>
      </c>
      <c r="G106" s="2"/>
      <c r="H106" s="2"/>
      <c r="I106" s="2"/>
      <c r="J106" s="2"/>
      <c r="K106" s="2"/>
      <c r="L106" s="2"/>
      <c r="M106" s="2"/>
      <c r="N106" s="2"/>
      <c r="O106" s="2"/>
      <c r="P106" s="2"/>
      <c r="Q106" s="2"/>
      <c r="R106" s="2"/>
      <c r="S106" s="2"/>
      <c r="T106" s="2"/>
      <c r="U106" s="2"/>
      <c r="V106" s="2"/>
      <c r="W106" s="2"/>
    </row>
    <row r="107" spans="1:23" ht="26.25" x14ac:dyDescent="0.2">
      <c r="A107" s="16" t="s">
        <v>36</v>
      </c>
      <c r="B107" s="35">
        <v>30094.1</v>
      </c>
      <c r="C107" s="35">
        <v>2762.4</v>
      </c>
      <c r="D107" s="35">
        <v>2762.4</v>
      </c>
      <c r="E107" s="15">
        <f t="shared" si="4"/>
        <v>100</v>
      </c>
      <c r="F107" s="14">
        <f t="shared" si="5"/>
        <v>0</v>
      </c>
      <c r="G107" s="2"/>
      <c r="H107" s="2"/>
      <c r="I107" s="2"/>
      <c r="J107" s="2"/>
      <c r="K107" s="2"/>
      <c r="L107" s="2"/>
      <c r="M107" s="2"/>
      <c r="N107" s="2"/>
      <c r="O107" s="2"/>
      <c r="P107" s="2"/>
      <c r="Q107" s="2"/>
      <c r="R107" s="2"/>
      <c r="S107" s="2"/>
      <c r="T107" s="2"/>
      <c r="U107" s="2"/>
      <c r="V107" s="2"/>
      <c r="W107" s="2"/>
    </row>
    <row r="108" spans="1:23" ht="26.25" x14ac:dyDescent="0.2">
      <c r="A108" s="16" t="s">
        <v>37</v>
      </c>
      <c r="B108" s="35">
        <v>155</v>
      </c>
      <c r="C108" s="35">
        <v>87.1</v>
      </c>
      <c r="D108" s="35">
        <v>87.1</v>
      </c>
      <c r="E108" s="15">
        <f t="shared" si="4"/>
        <v>100</v>
      </c>
      <c r="F108" s="14">
        <f t="shared" si="5"/>
        <v>0</v>
      </c>
      <c r="G108" s="2"/>
      <c r="H108" s="2"/>
      <c r="I108" s="2"/>
      <c r="J108" s="2"/>
      <c r="K108" s="2"/>
      <c r="L108" s="2"/>
      <c r="M108" s="2"/>
      <c r="N108" s="2"/>
      <c r="O108" s="2"/>
      <c r="P108" s="2"/>
      <c r="Q108" s="2"/>
      <c r="R108" s="2"/>
      <c r="S108" s="2"/>
      <c r="T108" s="2"/>
      <c r="U108" s="2"/>
      <c r="V108" s="2"/>
      <c r="W108" s="2"/>
    </row>
    <row r="109" spans="1:23" ht="26.25" x14ac:dyDescent="0.2">
      <c r="A109" s="16" t="s">
        <v>38</v>
      </c>
      <c r="B109" s="35">
        <v>670949.4</v>
      </c>
      <c r="C109" s="35">
        <v>503130.8</v>
      </c>
      <c r="D109" s="35">
        <v>443837.5</v>
      </c>
      <c r="E109" s="15">
        <f t="shared" si="4"/>
        <v>88.215132128663171</v>
      </c>
      <c r="F109" s="14">
        <f t="shared" si="5"/>
        <v>-59293.299999999988</v>
      </c>
      <c r="G109" s="2"/>
      <c r="H109" s="2"/>
      <c r="I109" s="2"/>
      <c r="J109" s="2"/>
      <c r="K109" s="2"/>
      <c r="L109" s="2"/>
      <c r="M109" s="2"/>
      <c r="N109" s="2"/>
      <c r="O109" s="2"/>
      <c r="P109" s="2"/>
      <c r="Q109" s="2"/>
      <c r="R109" s="2"/>
      <c r="S109" s="2"/>
      <c r="T109" s="2"/>
      <c r="U109" s="2"/>
      <c r="V109" s="2"/>
      <c r="W109" s="2"/>
    </row>
    <row r="110" spans="1:23" ht="51" x14ac:dyDescent="0.2">
      <c r="A110" s="16" t="s">
        <v>39</v>
      </c>
      <c r="B110" s="35">
        <v>39973.5</v>
      </c>
      <c r="C110" s="35">
        <v>24391.200000000001</v>
      </c>
      <c r="D110" s="35">
        <v>24229.8</v>
      </c>
      <c r="E110" s="15">
        <f t="shared" si="4"/>
        <v>99.338285939191167</v>
      </c>
      <c r="F110" s="14">
        <f t="shared" si="5"/>
        <v>-161.40000000000146</v>
      </c>
      <c r="G110" s="2"/>
      <c r="H110" s="2"/>
      <c r="I110" s="2"/>
      <c r="J110" s="2"/>
      <c r="K110" s="2"/>
      <c r="L110" s="2"/>
      <c r="M110" s="2"/>
      <c r="N110" s="2"/>
      <c r="O110" s="2"/>
      <c r="P110" s="2"/>
      <c r="Q110" s="2"/>
      <c r="R110" s="2"/>
      <c r="S110" s="2"/>
      <c r="T110" s="2"/>
      <c r="U110" s="2"/>
      <c r="V110" s="2"/>
      <c r="W110" s="2"/>
    </row>
    <row r="111" spans="1:23" ht="26.25" x14ac:dyDescent="0.4">
      <c r="A111" s="16" t="s">
        <v>45</v>
      </c>
      <c r="B111" s="34"/>
      <c r="C111" s="35"/>
      <c r="D111" s="34"/>
      <c r="E111" s="15" t="e">
        <f t="shared" si="4"/>
        <v>#DIV/0!</v>
      </c>
      <c r="F111" s="14">
        <f t="shared" si="5"/>
        <v>0</v>
      </c>
      <c r="G111" s="2"/>
      <c r="H111" s="2"/>
      <c r="I111" s="2"/>
      <c r="J111" s="2"/>
      <c r="K111" s="2"/>
      <c r="L111" s="2"/>
      <c r="M111" s="2"/>
      <c r="N111" s="2"/>
      <c r="O111" s="2"/>
      <c r="P111" s="2"/>
      <c r="Q111" s="2"/>
      <c r="R111" s="2"/>
      <c r="S111" s="2"/>
      <c r="T111" s="2"/>
      <c r="U111" s="2"/>
      <c r="V111" s="2"/>
      <c r="W111" s="2"/>
    </row>
    <row r="112" spans="1:23" ht="26.25" x14ac:dyDescent="0.2">
      <c r="A112" s="16" t="s">
        <v>40</v>
      </c>
      <c r="B112" s="35">
        <v>58687.1</v>
      </c>
      <c r="C112" s="35">
        <v>34265.300000000003</v>
      </c>
      <c r="D112" s="35">
        <v>31529.5</v>
      </c>
      <c r="E112" s="15">
        <f t="shared" si="4"/>
        <v>92.015829425103519</v>
      </c>
      <c r="F112" s="14">
        <f t="shared" si="5"/>
        <v>-2735.8000000000029</v>
      </c>
      <c r="G112" s="2"/>
      <c r="H112" s="2"/>
      <c r="I112" s="2"/>
      <c r="J112" s="2"/>
      <c r="K112" s="2"/>
      <c r="L112" s="2"/>
      <c r="M112" s="2"/>
      <c r="N112" s="2"/>
      <c r="O112" s="2"/>
      <c r="P112" s="2"/>
      <c r="Q112" s="2"/>
      <c r="R112" s="2"/>
      <c r="S112" s="2"/>
      <c r="T112" s="2"/>
      <c r="U112" s="2"/>
      <c r="V112" s="2"/>
      <c r="W112" s="2"/>
    </row>
    <row r="113" spans="1:23" ht="26.25" x14ac:dyDescent="0.2">
      <c r="A113" s="16" t="s">
        <v>52</v>
      </c>
      <c r="B113" s="35">
        <v>5127.1000000000004</v>
      </c>
      <c r="C113" s="35">
        <v>2633.3</v>
      </c>
      <c r="D113" s="35">
        <v>2521.6999999999998</v>
      </c>
      <c r="E113" s="15">
        <f t="shared" si="4"/>
        <v>95.761971670527458</v>
      </c>
      <c r="F113" s="14">
        <f t="shared" si="5"/>
        <v>-111.60000000000036</v>
      </c>
      <c r="G113" s="2"/>
      <c r="H113" s="2"/>
      <c r="I113" s="2"/>
      <c r="J113" s="2"/>
      <c r="K113" s="2"/>
      <c r="L113" s="2"/>
      <c r="M113" s="2"/>
      <c r="N113" s="2"/>
      <c r="O113" s="2"/>
      <c r="P113" s="2"/>
      <c r="Q113" s="2"/>
      <c r="R113" s="2"/>
      <c r="S113" s="2"/>
      <c r="T113" s="2"/>
      <c r="U113" s="2"/>
      <c r="V113" s="2"/>
      <c r="W113" s="2"/>
    </row>
    <row r="114" spans="1:23" ht="26.25" x14ac:dyDescent="0.2">
      <c r="A114" s="16" t="s">
        <v>53</v>
      </c>
      <c r="B114" s="35">
        <v>750</v>
      </c>
      <c r="C114" s="35">
        <v>438.7</v>
      </c>
      <c r="D114" s="35">
        <v>374.8</v>
      </c>
      <c r="E114" s="15">
        <f t="shared" si="4"/>
        <v>85.434237519945299</v>
      </c>
      <c r="F114" s="14">
        <f t="shared" si="5"/>
        <v>-63.899999999999977</v>
      </c>
      <c r="G114" s="2"/>
      <c r="H114" s="2"/>
      <c r="I114" s="2"/>
      <c r="J114" s="2"/>
      <c r="K114" s="2"/>
      <c r="L114" s="2"/>
      <c r="M114" s="2"/>
      <c r="N114" s="2"/>
      <c r="O114" s="2"/>
      <c r="P114" s="2"/>
      <c r="Q114" s="2"/>
      <c r="R114" s="2"/>
      <c r="S114" s="2"/>
      <c r="T114" s="2"/>
      <c r="U114" s="2"/>
      <c r="V114" s="2"/>
      <c r="W114" s="2"/>
    </row>
    <row r="115" spans="1:23" s="1" customFormat="1" ht="26.25" x14ac:dyDescent="0.2">
      <c r="A115" s="16" t="s">
        <v>41</v>
      </c>
      <c r="B115" s="35">
        <v>14496.1</v>
      </c>
      <c r="C115" s="35">
        <v>9985.2000000000007</v>
      </c>
      <c r="D115" s="35">
        <v>8614.4</v>
      </c>
      <c r="E115" s="15">
        <f t="shared" si="4"/>
        <v>86.271682089492444</v>
      </c>
      <c r="F115" s="14">
        <f t="shared" si="5"/>
        <v>-1370.8000000000011</v>
      </c>
      <c r="G115" s="2"/>
      <c r="H115" s="2"/>
      <c r="I115" s="2"/>
      <c r="J115" s="2"/>
      <c r="K115" s="2"/>
      <c r="L115" s="2"/>
      <c r="M115" s="2"/>
      <c r="N115" s="2"/>
      <c r="O115" s="2"/>
      <c r="P115" s="2"/>
      <c r="Q115" s="2"/>
      <c r="R115" s="2"/>
      <c r="S115" s="2"/>
      <c r="T115" s="2"/>
      <c r="U115" s="2"/>
      <c r="V115" s="2"/>
      <c r="W115" s="2"/>
    </row>
    <row r="116" spans="1:23" ht="26.25" x14ac:dyDescent="0.2">
      <c r="A116" s="25" t="s">
        <v>42</v>
      </c>
      <c r="B116" s="26">
        <f>SUM(B103:B115)</f>
        <v>960940.7</v>
      </c>
      <c r="C116" s="26">
        <f>SUM(C103:C115)</f>
        <v>643389.39999999991</v>
      </c>
      <c r="D116" s="26">
        <f>SUM(D103:D115)</f>
        <v>575102.4</v>
      </c>
      <c r="E116" s="15">
        <f t="shared" si="4"/>
        <v>89.386365395513209</v>
      </c>
      <c r="F116" s="14">
        <f t="shared" si="5"/>
        <v>-68286.999999999884</v>
      </c>
      <c r="G116" s="2"/>
      <c r="H116" s="2"/>
      <c r="I116" s="2"/>
      <c r="J116" s="2"/>
      <c r="K116" s="2"/>
      <c r="L116" s="2"/>
      <c r="M116" s="2"/>
      <c r="N116" s="2"/>
      <c r="O116" s="2"/>
      <c r="P116" s="2"/>
      <c r="Q116" s="2"/>
      <c r="R116" s="2"/>
      <c r="S116" s="2"/>
      <c r="T116" s="2"/>
      <c r="U116" s="2"/>
      <c r="V116" s="2"/>
      <c r="W116" s="2"/>
    </row>
    <row r="117" spans="1:23" ht="37.15" customHeight="1" x14ac:dyDescent="0.2">
      <c r="A117" s="29" t="s">
        <v>43</v>
      </c>
      <c r="B117" s="30">
        <f>SUM(B101-B116)</f>
        <v>-6807.6599999999162</v>
      </c>
      <c r="C117" s="20">
        <f>SUM(C101-C116)</f>
        <v>-42657.999999999884</v>
      </c>
      <c r="D117" s="20">
        <f>SUM(D101-D116)</f>
        <v>31088.699999999953</v>
      </c>
      <c r="E117" s="15">
        <f t="shared" si="4"/>
        <v>-72.878944160532697</v>
      </c>
      <c r="F117" s="14">
        <f t="shared" si="5"/>
        <v>73746.699999999837</v>
      </c>
      <c r="G117" s="2"/>
      <c r="H117" s="2"/>
      <c r="I117" s="2"/>
      <c r="J117" s="2"/>
      <c r="K117" s="2"/>
      <c r="L117" s="2"/>
      <c r="M117" s="2"/>
      <c r="N117" s="2"/>
      <c r="O117" s="2"/>
      <c r="P117" s="2"/>
      <c r="Q117" s="2"/>
      <c r="R117" s="2"/>
      <c r="S117" s="2"/>
      <c r="T117" s="2"/>
      <c r="U117" s="2"/>
      <c r="V117" s="2"/>
      <c r="W117" s="2"/>
    </row>
    <row r="118" spans="1:23" ht="39.6" customHeight="1" x14ac:dyDescent="0.2">
      <c r="A118" s="38" t="s">
        <v>50</v>
      </c>
      <c r="B118" s="38"/>
      <c r="C118" s="38"/>
      <c r="D118" s="38"/>
      <c r="E118" s="38"/>
      <c r="F118" s="38"/>
    </row>
    <row r="119" spans="1:23" ht="13.15" customHeight="1" x14ac:dyDescent="0.2">
      <c r="A119" s="5"/>
      <c r="B119" s="5"/>
      <c r="C119" s="5"/>
      <c r="D119" s="5"/>
      <c r="E119" s="5"/>
      <c r="F119" s="5"/>
    </row>
    <row r="120" spans="1:23" ht="13.15" customHeight="1" x14ac:dyDescent="0.2">
      <c r="A120" s="5"/>
      <c r="B120" s="5"/>
      <c r="C120" s="5"/>
      <c r="D120" s="5"/>
      <c r="E120" s="5"/>
      <c r="F120" s="5"/>
    </row>
    <row r="121" spans="1:23" ht="13.15" customHeight="1" x14ac:dyDescent="0.2">
      <c r="A121" s="5"/>
      <c r="B121" s="5"/>
      <c r="C121" s="5" t="s">
        <v>51</v>
      </c>
      <c r="D121" s="5" t="s">
        <v>51</v>
      </c>
      <c r="E121" s="5"/>
      <c r="F121" s="5"/>
    </row>
    <row r="122" spans="1:23" ht="23.25" x14ac:dyDescent="0.2">
      <c r="A122" s="5"/>
    </row>
  </sheetData>
  <autoFilter ref="A4:F118"/>
  <mergeCells count="2">
    <mergeCell ref="A1:F3"/>
    <mergeCell ref="A118:F118"/>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2022-08-16T06:30:08Z</cp:lastPrinted>
  <dcterms:created xsi:type="dcterms:W3CDTF">2010-11-24T10:07:58Z</dcterms:created>
  <dcterms:modified xsi:type="dcterms:W3CDTF">2022-08-16T06:30:11Z</dcterms:modified>
</cp:coreProperties>
</file>